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ceckert\Desktop\Safety Committe\"/>
    </mc:Choice>
  </mc:AlternateContent>
  <xr:revisionPtr revIDLastSave="0" documentId="8_{B88182D8-C4FC-4C93-913E-710D7E808122}" xr6:coauthVersionLast="47" xr6:coauthVersionMax="47" xr10:uidLastSave="{00000000-0000-0000-0000-000000000000}"/>
  <bookViews>
    <workbookView xWindow="28680" yWindow="-120" windowWidth="29040" windowHeight="15840" tabRatio="715" firstSheet="2" xr2:uid="{00000000-000D-0000-FFFF-FFFF00000000}"/>
  </bookViews>
  <sheets>
    <sheet name="Critical Pick" sheetId="11" r:id="rId1"/>
    <sheet name="Setup Requirements" sheetId="15" r:id="rId2"/>
    <sheet name="Hoisted Weight" sheetId="14" r:id="rId3"/>
  </sheets>
  <definedNames>
    <definedName name="Beam_Pipe">#REF!</definedName>
    <definedName name="Clamp">#REF!</definedName>
    <definedName name="End_Cap">#REF!</definedName>
    <definedName name="_xlnm.Print_Area" localSheetId="0">'Critical Pick'!$A$1:$W$38</definedName>
    <definedName name="_xlnm.Print_Area" localSheetId="2">'Hoisted Weight'!$A$1:$S$44</definedName>
    <definedName name="_xlnm.Print_Area" localSheetId="1">'Setup Requirements'!$A$1:$M$35</definedName>
    <definedName name="Shackle">#REF!</definedName>
    <definedName name="Sleeve">#REF!</definedName>
    <definedName name="Sling">#REF!</definedName>
    <definedName name="Spreader">#REF!</definedName>
    <definedName name="Spreader_Beam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14" l="1"/>
  <c r="R36" i="14"/>
  <c r="R38" i="14"/>
  <c r="R18" i="11"/>
  <c r="R13" i="14"/>
  <c r="R14" i="14"/>
  <c r="R15" i="14"/>
  <c r="R25" i="14"/>
  <c r="R24" i="14"/>
  <c r="R31" i="14"/>
  <c r="R30" i="14"/>
  <c r="R29" i="14"/>
  <c r="R28" i="14"/>
  <c r="E5" i="15"/>
  <c r="E5" i="14"/>
  <c r="E7" i="15"/>
  <c r="E6" i="15"/>
  <c r="E8" i="14"/>
  <c r="E7" i="14"/>
  <c r="E6" i="14"/>
  <c r="P16" i="11"/>
  <c r="B12" i="11"/>
  <c r="B13" i="11" s="1"/>
  <c r="B14" i="11" s="1"/>
  <c r="B15" i="11" s="1"/>
  <c r="B16" i="11" s="1"/>
  <c r="B17" i="11" s="1"/>
  <c r="L4" i="11" s="1"/>
  <c r="L5" i="11" s="1"/>
  <c r="L6" i="11" s="1"/>
  <c r="L7" i="11" s="1"/>
  <c r="L8" i="11" s="1"/>
  <c r="L9" i="11" s="1"/>
  <c r="L10" i="11" s="1"/>
  <c r="L13" i="11" s="1"/>
  <c r="L14" i="11" s="1"/>
  <c r="L15" i="11" s="1"/>
  <c r="L16" i="11" s="1"/>
  <c r="L17" i="11" l="1"/>
  <c r="L18" i="11" s="1"/>
  <c r="L19" i="11" s="1"/>
  <c r="L21" i="11" s="1"/>
  <c r="L22" i="11" s="1"/>
  <c r="L23" i="11" s="1"/>
  <c r="L24" i="11" s="1"/>
  <c r="R27" i="14"/>
  <c r="B10" i="14" l="1"/>
  <c r="B33" i="14" s="1"/>
  <c r="B34" i="14" s="1"/>
  <c r="B35" i="14" s="1"/>
  <c r="B41" i="14" s="1"/>
  <c r="B9" i="15" s="1"/>
  <c r="B20" i="15" s="1"/>
  <c r="B24" i="15" s="1"/>
  <c r="R26" i="14"/>
  <c r="R23" i="14"/>
  <c r="R22" i="14"/>
  <c r="R21" i="14"/>
  <c r="R18" i="14"/>
  <c r="R19" i="14"/>
  <c r="R20" i="14"/>
  <c r="R17" i="14"/>
  <c r="R12" i="14"/>
  <c r="R16" i="14"/>
  <c r="R11" i="14"/>
  <c r="R32" i="14" l="1"/>
  <c r="Q9" i="11" l="1"/>
  <c r="R8" i="11"/>
  <c r="Q7" i="11"/>
  <c r="Q6" i="11"/>
  <c r="T8" i="11"/>
  <c r="Q5" i="11" l="1"/>
  <c r="Q10" i="11" s="1"/>
  <c r="R19" i="11" l="1"/>
</calcChain>
</file>

<file path=xl/sharedStrings.xml><?xml version="1.0" encoding="utf-8"?>
<sst xmlns="http://schemas.openxmlformats.org/spreadsheetml/2006/main" count="167" uniqueCount="128">
  <si>
    <t>Critical Pick Worksheet</t>
  </si>
  <si>
    <t>HOISTED WEIGHT</t>
  </si>
  <si>
    <t>Hoisted item Wt:</t>
  </si>
  <si>
    <t>Project:</t>
  </si>
  <si>
    <t>Rigging Wt:</t>
  </si>
  <si>
    <t>autofilled from Hoisted Tab</t>
  </si>
  <si>
    <t>Prepared By:</t>
  </si>
  <si>
    <t>Headache ball Wt:</t>
  </si>
  <si>
    <t>Prepared Date:</t>
  </si>
  <si>
    <t>Load Block Wt:</t>
  </si>
  <si>
    <t>Reviewed by:</t>
  </si>
  <si>
    <t xml:space="preserve">Wire rope Wt: </t>
  </si>
  <si>
    <t>Parts:</t>
  </si>
  <si>
    <t>Wt:</t>
  </si>
  <si>
    <t>Boom Tip Attachments:</t>
  </si>
  <si>
    <t>GENERAL PICK INFORMATION</t>
  </si>
  <si>
    <t>Total Weight:</t>
  </si>
  <si>
    <t>Description of lift:</t>
  </si>
  <si>
    <t>Date of Lift:</t>
  </si>
  <si>
    <t>CAPACITY</t>
  </si>
  <si>
    <t>Crane Type:</t>
  </si>
  <si>
    <t xml:space="preserve">Title of chart used: </t>
  </si>
  <si>
    <t>Crane Serial #:</t>
  </si>
  <si>
    <t>Boom / swing restrictions</t>
  </si>
  <si>
    <t>Boom Length:</t>
  </si>
  <si>
    <t>Maximum radius to be used:</t>
  </si>
  <si>
    <t>Jib:</t>
  </si>
  <si>
    <t>Yes/No:</t>
  </si>
  <si>
    <t>Type:</t>
  </si>
  <si>
    <t>Length:</t>
  </si>
  <si>
    <t>Chart capacity at</t>
  </si>
  <si>
    <t>Multiple Crane Pick:</t>
  </si>
  <si>
    <t>if Yes, # Cranes:</t>
  </si>
  <si>
    <t>Wind load derate: (see item 25)</t>
  </si>
  <si>
    <t>Adjusted capacity:</t>
  </si>
  <si>
    <t>Percent of adjusted capacity:</t>
  </si>
  <si>
    <t>SET-UP REQUIREMENTS:</t>
  </si>
  <si>
    <t>Distance to powerlines:</t>
  </si>
  <si>
    <t>Ground conditions:</t>
  </si>
  <si>
    <t>Levelness:</t>
  </si>
  <si>
    <t>Wind conditions:</t>
  </si>
  <si>
    <t>Consult with manufacturer recommended derate (typically starts between 10-20mph)</t>
  </si>
  <si>
    <t>REMARKS:</t>
  </si>
  <si>
    <t>Project Engineer Signature:</t>
  </si>
  <si>
    <t>Safety Manager Signature:</t>
  </si>
  <si>
    <t>Superintendent Signature:</t>
  </si>
  <si>
    <t>Complete Two Work Sheets for Tandem Picks</t>
  </si>
  <si>
    <t>Fill Values in Gray cells</t>
  </si>
  <si>
    <t>Autofilled Cells</t>
  </si>
  <si>
    <t>Setup Requirements Worksheet</t>
  </si>
  <si>
    <t>.</t>
  </si>
  <si>
    <t>Value autofilled from Critical Pick Tab</t>
  </si>
  <si>
    <t>Ground conditions</t>
  </si>
  <si>
    <t>31a)</t>
  </si>
  <si>
    <t>Crane mats / Outriggers Pads Used:</t>
  </si>
  <si>
    <t>if Yes, Describe:</t>
  </si>
  <si>
    <t>31b)</t>
  </si>
  <si>
    <t>Check for underground utilities:</t>
  </si>
  <si>
    <t>Utilities in Influence Zone</t>
  </si>
  <si>
    <t>Utilities outside of Influence Zone</t>
  </si>
  <si>
    <t>31c)</t>
  </si>
  <si>
    <t>Is the crane set up near a slope?</t>
  </si>
  <si>
    <t>Confirm slope exceeds 2H : 1V</t>
  </si>
  <si>
    <t>if NO, prove that slope is stable</t>
  </si>
  <si>
    <t>31d)</t>
  </si>
  <si>
    <t>Is the crane near or over an existing structure?</t>
  </si>
  <si>
    <t>Is existing structure within Influence Zone?</t>
  </si>
  <si>
    <t>if YES, prove that the structure can resist the load</t>
  </si>
  <si>
    <t>31e)</t>
  </si>
  <si>
    <t>Is the crane located on a barge?</t>
  </si>
  <si>
    <t>if YES, confirm barge structural capacity and stability</t>
  </si>
  <si>
    <t xml:space="preserve">Crane must be operated on a level surface, unless specific written approval by </t>
  </si>
  <si>
    <t xml:space="preserve">a Qualified Engineer is obtained to proceed otherwise. If set up out of level, </t>
  </si>
  <si>
    <t>assure that correct capacity charts are used.</t>
  </si>
  <si>
    <t>Site conditions</t>
  </si>
  <si>
    <t>33a)</t>
  </si>
  <si>
    <t>Describe obstructions above ground:</t>
  </si>
  <si>
    <t>33b)</t>
  </si>
  <si>
    <t>Vertical clearance:</t>
  </si>
  <si>
    <t>Horizontal clearance:</t>
  </si>
  <si>
    <t>33c)</t>
  </si>
  <si>
    <t>Minimum clearance to Powerlines:</t>
  </si>
  <si>
    <t>1 to 200 KVA</t>
  </si>
  <si>
    <t>15ft</t>
  </si>
  <si>
    <t>200 to 350 KVA</t>
  </si>
  <si>
    <t>20ft</t>
  </si>
  <si>
    <t>350 to 500 KVA</t>
  </si>
  <si>
    <t>25ft</t>
  </si>
  <si>
    <t>500 to 750 KVA</t>
  </si>
  <si>
    <t>35ft</t>
  </si>
  <si>
    <t>750 to 1000 KVA</t>
  </si>
  <si>
    <t>45ft</t>
  </si>
  <si>
    <t>33d)</t>
  </si>
  <si>
    <t>Powerline clearance controlled by:</t>
  </si>
  <si>
    <t>Other:</t>
  </si>
  <si>
    <t>Hoisted Weight Worksheet</t>
  </si>
  <si>
    <t>Rigging:</t>
  </si>
  <si>
    <t>Item</t>
  </si>
  <si>
    <t>Working Load Limit</t>
  </si>
  <si>
    <t>Length</t>
  </si>
  <si>
    <t>Weight/Each</t>
  </si>
  <si>
    <t>Qty</t>
  </si>
  <si>
    <t>Weight</t>
  </si>
  <si>
    <t>Slings</t>
  </si>
  <si>
    <t>Shackles</t>
  </si>
  <si>
    <t>Beam Clamps</t>
  </si>
  <si>
    <t>Spreader Beams</t>
  </si>
  <si>
    <t>Other Components</t>
  </si>
  <si>
    <t>Rigging Weight Total:</t>
  </si>
  <si>
    <t>Headache ball:</t>
  </si>
  <si>
    <t>Serial #:</t>
  </si>
  <si>
    <t>Weight:</t>
  </si>
  <si>
    <t>Capacity:</t>
  </si>
  <si>
    <t>Load Block:</t>
  </si>
  <si>
    <t>Sheaves:</t>
  </si>
  <si>
    <t xml:space="preserve">Wire rope: </t>
  </si>
  <si>
    <t>Hoist Rope Type:</t>
  </si>
  <si>
    <t>Diameter:</t>
  </si>
  <si>
    <t>Wt/ft:</t>
  </si>
  <si>
    <t>WLL:</t>
  </si>
  <si>
    <t>Drum pull capacity:</t>
  </si>
  <si>
    <t>Whip Rope Type:</t>
  </si>
  <si>
    <t>If chart includes wire rope, deduct minimum parts of line from total.</t>
  </si>
  <si>
    <t>Total Wire Rope Weight:</t>
  </si>
  <si>
    <t>Stowed:</t>
  </si>
  <si>
    <t>Fill Values in Green cells</t>
  </si>
  <si>
    <t>Fill or Sum Values (Autofills Hoisted Weight Items in Critical Pick Tab)</t>
  </si>
  <si>
    <t>Gray Cells Sum weight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</si>
</sst>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164" formatCode="#\ &quot;ft&quot;"/>
    <numFmt numFmtId="165" formatCode="#\ &quot;lb&quot;"/>
    <numFmt numFmtId="166" formatCode="0.00\ &quot;deg&quot;"/>
    <numFmt numFmtId="167" formatCode="0.0%"/>
    <numFmt numFmtId="168" formatCode="#\ &quot;mph&quot;"/>
    <numFmt numFmtId="169" formatCode="[$-F800]dddd\,\ mmmm\ dd\,\ yyyy"/>
    <numFmt numFmtId="170" formatCode="#\ &quot;ft:&quot;"/>
    <numFmt numFmtId="171" formatCode="0.00\ &quot;lb/ft&quot;"/>
    <numFmt numFmtId="172" formatCode="0.000\ &quot;in&quot;"/>
    <numFmt numFmtId="173" formatCode="#,##0\ &quot;lb&quot;"/>
    <numFmt numFmtId="174" formatCode="0&quot;)&quot;"/>
    <numFmt numFmtId="175" formatCode="#,###\ &quot;lb&quot;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55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41" fontId="5" fillId="0" borderId="3" xfId="0" applyNumberFormat="1" applyFont="1" applyBorder="1" applyAlignment="1">
      <alignment horizontal="center"/>
    </xf>
    <xf numFmtId="165" fontId="5" fillId="0" borderId="0" xfId="0" applyNumberFormat="1" applyFont="1"/>
    <xf numFmtId="0" fontId="10" fillId="0" borderId="0" xfId="0" applyFont="1"/>
    <xf numFmtId="0" fontId="11" fillId="0" borderId="0" xfId="0" applyFont="1"/>
    <xf numFmtId="173" fontId="5" fillId="2" borderId="3" xfId="0" applyNumberFormat="1" applyFont="1" applyFill="1" applyBorder="1"/>
    <xf numFmtId="173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/>
    <xf numFmtId="173" fontId="5" fillId="2" borderId="4" xfId="0" applyNumberFormat="1" applyFont="1" applyFill="1" applyBorder="1"/>
    <xf numFmtId="164" fontId="5" fillId="0" borderId="4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5" fillId="0" borderId="6" xfId="0" applyFont="1" applyBorder="1"/>
    <xf numFmtId="0" fontId="13" fillId="0" borderId="4" xfId="0" applyFont="1" applyBorder="1"/>
    <xf numFmtId="0" fontId="13" fillId="0" borderId="0" xfId="0" applyFont="1"/>
    <xf numFmtId="164" fontId="5" fillId="4" borderId="3" xfId="0" applyNumberFormat="1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/>
    </xf>
    <xf numFmtId="172" fontId="5" fillId="4" borderId="3" xfId="0" applyNumberFormat="1" applyFont="1" applyFill="1" applyBorder="1" applyAlignment="1">
      <alignment horizontal="center"/>
    </xf>
    <xf numFmtId="171" fontId="5" fillId="4" borderId="3" xfId="0" applyNumberFormat="1" applyFont="1" applyFill="1" applyBorder="1" applyAlignment="1">
      <alignment horizontal="center"/>
    </xf>
    <xf numFmtId="0" fontId="5" fillId="4" borderId="3" xfId="0" applyFont="1" applyFill="1" applyBorder="1"/>
    <xf numFmtId="0" fontId="14" fillId="2" borderId="5" xfId="0" applyFont="1" applyFill="1" applyBorder="1"/>
    <xf numFmtId="0" fontId="14" fillId="0" borderId="0" xfId="0" applyFont="1"/>
    <xf numFmtId="0" fontId="14" fillId="0" borderId="5" xfId="0" applyFont="1" applyBorder="1"/>
    <xf numFmtId="0" fontId="14" fillId="4" borderId="5" xfId="0" applyFont="1" applyFill="1" applyBorder="1"/>
    <xf numFmtId="175" fontId="5" fillId="0" borderId="0" xfId="0" applyNumberFormat="1" applyFont="1" applyAlignment="1">
      <alignment horizontal="center"/>
    </xf>
    <xf numFmtId="165" fontId="6" fillId="3" borderId="3" xfId="0" applyNumberFormat="1" applyFont="1" applyFill="1" applyBorder="1" applyAlignment="1">
      <alignment horizontal="center"/>
    </xf>
    <xf numFmtId="173" fontId="5" fillId="3" borderId="3" xfId="0" applyNumberFormat="1" applyFont="1" applyFill="1" applyBorder="1"/>
    <xf numFmtId="173" fontId="6" fillId="3" borderId="1" xfId="0" applyNumberFormat="1" applyFont="1" applyFill="1" applyBorder="1" applyAlignment="1">
      <alignment horizontal="center"/>
    </xf>
    <xf numFmtId="173" fontId="6" fillId="3" borderId="3" xfId="0" applyNumberFormat="1" applyFont="1" applyFill="1" applyBorder="1"/>
    <xf numFmtId="0" fontId="14" fillId="3" borderId="5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1" xfId="0" applyFont="1" applyBorder="1"/>
    <xf numFmtId="0" fontId="9" fillId="0" borderId="12" xfId="0" applyFont="1" applyBorder="1" applyAlignment="1">
      <alignment horizontal="right" vertical="center"/>
    </xf>
    <xf numFmtId="0" fontId="5" fillId="0" borderId="12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5" fillId="0" borderId="14" xfId="0" applyFont="1" applyBorder="1"/>
    <xf numFmtId="0" fontId="5" fillId="0" borderId="15" xfId="0" applyFont="1" applyBorder="1"/>
    <xf numFmtId="0" fontId="7" fillId="0" borderId="0" xfId="0" applyFont="1"/>
    <xf numFmtId="0" fontId="5" fillId="0" borderId="13" xfId="0" applyFont="1" applyBorder="1"/>
    <xf numFmtId="0" fontId="10" fillId="0" borderId="12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173" fontId="5" fillId="0" borderId="0" xfId="0" applyNumberFormat="1" applyFont="1"/>
    <xf numFmtId="174" fontId="5" fillId="0" borderId="0" xfId="0" applyNumberFormat="1" applyFont="1" applyAlignment="1">
      <alignment horizontal="left"/>
    </xf>
    <xf numFmtId="173" fontId="5" fillId="0" borderId="12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167" fontId="6" fillId="0" borderId="12" xfId="1" applyNumberFormat="1" applyFont="1" applyFill="1" applyBorder="1" applyAlignment="1">
      <alignment horizontal="center"/>
    </xf>
    <xf numFmtId="166" fontId="5" fillId="0" borderId="12" xfId="0" applyNumberFormat="1" applyFont="1" applyBorder="1" applyAlignment="1">
      <alignment horizontal="center"/>
    </xf>
    <xf numFmtId="168" fontId="5" fillId="0" borderId="12" xfId="0" applyNumberFormat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174" fontId="6" fillId="0" borderId="0" xfId="0" applyNumberFormat="1" applyFont="1" applyAlignment="1">
      <alignment horizontal="left"/>
    </xf>
    <xf numFmtId="164" fontId="5" fillId="2" borderId="3" xfId="0" applyNumberFormat="1" applyFont="1" applyFill="1" applyBorder="1" applyAlignment="1">
      <alignment horizontal="center"/>
    </xf>
    <xf numFmtId="173" fontId="5" fillId="4" borderId="3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73" fontId="5" fillId="4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73" fontId="5" fillId="0" borderId="3" xfId="0" applyNumberFormat="1" applyFont="1" applyBorder="1" applyAlignment="1">
      <alignment horizontal="center"/>
    </xf>
    <xf numFmtId="169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73" fontId="5" fillId="2" borderId="2" xfId="0" applyNumberFormat="1" applyFont="1" applyFill="1" applyBorder="1" applyAlignment="1">
      <alignment horizontal="center"/>
    </xf>
    <xf numFmtId="168" fontId="5" fillId="5" borderId="2" xfId="0" applyNumberFormat="1" applyFont="1" applyFill="1" applyBorder="1" applyAlignment="1">
      <alignment horizontal="center"/>
    </xf>
    <xf numFmtId="167" fontId="6" fillId="2" borderId="2" xfId="1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73" fontId="5" fillId="2" borderId="3" xfId="0" applyNumberFormat="1" applyFont="1" applyFill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73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70" fontId="5" fillId="0" borderId="0" xfId="0" applyNumberFormat="1" applyFont="1" applyAlignment="1">
      <alignment horizontal="right"/>
    </xf>
    <xf numFmtId="14" fontId="5" fillId="0" borderId="3" xfId="0" applyNumberFormat="1" applyFont="1" applyBorder="1" applyAlignment="1">
      <alignment horizontal="center"/>
    </xf>
    <xf numFmtId="173" fontId="5" fillId="4" borderId="3" xfId="0" applyNumberFormat="1" applyFont="1" applyFill="1" applyBorder="1" applyAlignment="1">
      <alignment horizontal="center"/>
    </xf>
    <xf numFmtId="173" fontId="5" fillId="4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/>
    </xf>
    <xf numFmtId="173" fontId="5" fillId="4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73" fontId="5" fillId="4" borderId="1" xfId="0" applyNumberFormat="1" applyFont="1" applyFill="1" applyBorder="1" applyAlignment="1">
      <alignment horizontal="center"/>
    </xf>
    <xf numFmtId="175" fontId="5" fillId="0" borderId="3" xfId="0" applyNumberFormat="1" applyFont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2F2F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039A6"/>
      <rgbColor rgb="0033CCCC"/>
      <rgbColor rgb="0099CC00"/>
      <rgbColor rgb="00FFCC00"/>
      <rgbColor rgb="00FF9900"/>
      <rgbColor rgb="00FF6600"/>
      <rgbColor rgb="00666699"/>
      <rgbColor rgb="008996A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57150</xdr:rowOff>
    </xdr:from>
    <xdr:to>
      <xdr:col>4</xdr:col>
      <xdr:colOff>177800</xdr:colOff>
      <xdr:row>3</xdr:row>
      <xdr:rowOff>21278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409700" cy="624528"/>
        </a:xfrm>
        <a:prstGeom prst="rect">
          <a:avLst/>
        </a:prstGeom>
      </xdr:spPr>
    </xdr:pic>
    <xdr:clientData/>
  </xdr:twoCellAnchor>
  <xdr:twoCellAnchor editAs="absolute">
    <xdr:from>
      <xdr:col>1</xdr:col>
      <xdr:colOff>15876</xdr:colOff>
      <xdr:row>18</xdr:row>
      <xdr:rowOff>26654</xdr:rowOff>
    </xdr:from>
    <xdr:to>
      <xdr:col>5</xdr:col>
      <xdr:colOff>317500</xdr:colOff>
      <xdr:row>29</xdr:row>
      <xdr:rowOff>56524</xdr:rowOff>
    </xdr:to>
    <xdr:pic>
      <xdr:nvPicPr>
        <xdr:cNvPr id="3" name="Picture 19" descr="Crane 6 (2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5254" r="13559"/>
        <a:stretch/>
      </xdr:blipFill>
      <xdr:spPr bwMode="auto">
        <a:xfrm>
          <a:off x="225426" y="3531854"/>
          <a:ext cx="2136774" cy="212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57150</xdr:rowOff>
    </xdr:from>
    <xdr:to>
      <xdr:col>3</xdr:col>
      <xdr:colOff>323850</xdr:colOff>
      <xdr:row>3</xdr:row>
      <xdr:rowOff>33978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409700" cy="624528"/>
        </a:xfrm>
        <a:prstGeom prst="rect">
          <a:avLst/>
        </a:prstGeom>
      </xdr:spPr>
    </xdr:pic>
    <xdr:clientData/>
  </xdr:twoCellAnchor>
  <xdr:twoCellAnchor editAs="absolute">
    <xdr:from>
      <xdr:col>9</xdr:col>
      <xdr:colOff>381000</xdr:colOff>
      <xdr:row>13</xdr:row>
      <xdr:rowOff>1</xdr:rowOff>
    </xdr:from>
    <xdr:to>
      <xdr:col>11</xdr:col>
      <xdr:colOff>2031900</xdr:colOff>
      <xdr:row>29</xdr:row>
      <xdr:rowOff>47626</xdr:rowOff>
    </xdr:to>
    <xdr:pic>
      <xdr:nvPicPr>
        <xdr:cNvPr id="3" name="Picture 7" descr="Crane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3556" r="12445" b="3835"/>
        <a:stretch/>
      </xdr:blipFill>
      <xdr:spPr bwMode="auto">
        <a:xfrm>
          <a:off x="6007100" y="2473326"/>
          <a:ext cx="3168550" cy="299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57150</xdr:rowOff>
    </xdr:from>
    <xdr:to>
      <xdr:col>4</xdr:col>
      <xdr:colOff>53975</xdr:colOff>
      <xdr:row>3</xdr:row>
      <xdr:rowOff>33978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409700" cy="62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"/>
  <sheetViews>
    <sheetView tabSelected="1" workbookViewId="0">
      <selection activeCell="M16" sqref="M16"/>
    </sheetView>
  </sheetViews>
  <sheetFormatPr defaultColWidth="9.140625" defaultRowHeight="15" x14ac:dyDescent="0.25"/>
  <cols>
    <col min="1" max="1" width="3" style="2" customWidth="1"/>
    <col min="2" max="2" width="2.7109375" style="2" customWidth="1"/>
    <col min="3" max="3" width="6.5703125" style="2" customWidth="1"/>
    <col min="4" max="4" width="7.85546875" style="2" customWidth="1"/>
    <col min="5" max="5" width="9.140625" style="2"/>
    <col min="6" max="7" width="5.85546875" style="2" customWidth="1"/>
    <col min="8" max="8" width="7.140625" style="2" customWidth="1"/>
    <col min="9" max="9" width="8.140625" style="2" customWidth="1"/>
    <col min="10" max="10" width="7" style="2" customWidth="1"/>
    <col min="11" max="11" width="5.140625" style="2" customWidth="1"/>
    <col min="12" max="12" width="3.7109375" style="2" customWidth="1"/>
    <col min="13" max="13" width="8.140625" style="2" customWidth="1"/>
    <col min="14" max="14" width="4" style="2" customWidth="1"/>
    <col min="15" max="15" width="5.140625" style="2" customWidth="1"/>
    <col min="16" max="16" width="4.28515625" style="2" customWidth="1"/>
    <col min="17" max="18" width="5.5703125" style="2" customWidth="1"/>
    <col min="19" max="19" width="7.5703125" style="2" customWidth="1"/>
    <col min="20" max="20" width="5.85546875" style="2" customWidth="1"/>
    <col min="21" max="21" width="4.140625" style="2" customWidth="1"/>
    <col min="22" max="22" width="7.7109375" style="2" customWidth="1"/>
    <col min="23" max="23" width="3.42578125" style="2" customWidth="1"/>
    <col min="24" max="16384" width="9.140625" style="2"/>
  </cols>
  <sheetData>
    <row r="1" spans="1:24" s="1" customFormat="1" ht="21" x14ac:dyDescent="0.35">
      <c r="A1" s="42"/>
      <c r="B1" s="43"/>
      <c r="C1" s="43"/>
      <c r="D1" s="43"/>
      <c r="E1" s="43"/>
      <c r="F1" s="43"/>
      <c r="G1" s="43"/>
      <c r="H1" s="43"/>
      <c r="I1" s="43"/>
      <c r="J1" s="43"/>
      <c r="K1" s="44" t="s">
        <v>0</v>
      </c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5"/>
    </row>
    <row r="2" spans="1:24" ht="15" customHeight="1" x14ac:dyDescent="0.25">
      <c r="A2" s="46"/>
      <c r="V2" s="5"/>
      <c r="W2" s="47"/>
    </row>
    <row r="3" spans="1:24" ht="15" customHeight="1" x14ac:dyDescent="0.25">
      <c r="A3" s="46"/>
      <c r="L3" s="49" t="s">
        <v>1</v>
      </c>
      <c r="V3" s="5"/>
      <c r="W3" s="47"/>
    </row>
    <row r="4" spans="1:24" ht="15" customHeight="1" x14ac:dyDescent="0.25">
      <c r="A4" s="46"/>
      <c r="L4" s="59">
        <f>B17+1</f>
        <v>8</v>
      </c>
      <c r="M4" s="2" t="s">
        <v>2</v>
      </c>
      <c r="Q4" s="86"/>
      <c r="R4" s="86"/>
      <c r="S4" s="86"/>
      <c r="T4" s="86"/>
      <c r="U4" s="86"/>
      <c r="V4" s="86"/>
      <c r="W4" s="60"/>
    </row>
    <row r="5" spans="1:24" ht="15" customHeight="1" x14ac:dyDescent="0.25">
      <c r="A5" s="46"/>
      <c r="B5" s="13" t="s">
        <v>3</v>
      </c>
      <c r="C5" s="13"/>
      <c r="E5" s="91"/>
      <c r="F5" s="91"/>
      <c r="G5" s="91"/>
      <c r="H5" s="91"/>
      <c r="I5" s="91"/>
      <c r="J5" s="91"/>
      <c r="L5" s="59">
        <f>L4+1</f>
        <v>9</v>
      </c>
      <c r="M5" s="2" t="s">
        <v>4</v>
      </c>
      <c r="Q5" s="76">
        <f>'Hoisted Weight'!R32</f>
        <v>0</v>
      </c>
      <c r="R5" s="76"/>
      <c r="S5" s="76"/>
      <c r="T5" s="76"/>
      <c r="U5" s="76"/>
      <c r="V5" s="76"/>
      <c r="W5" s="60"/>
      <c r="X5" s="9" t="s">
        <v>5</v>
      </c>
    </row>
    <row r="6" spans="1:24" ht="15" customHeight="1" x14ac:dyDescent="0.25">
      <c r="A6" s="46"/>
      <c r="B6" s="13" t="s">
        <v>6</v>
      </c>
      <c r="C6" s="13"/>
      <c r="E6" s="78"/>
      <c r="F6" s="78"/>
      <c r="G6" s="78"/>
      <c r="H6" s="78"/>
      <c r="I6" s="78"/>
      <c r="J6" s="78"/>
      <c r="L6" s="59">
        <f t="shared" ref="L6:L10" si="0">L5+1</f>
        <v>10</v>
      </c>
      <c r="M6" s="2" t="s">
        <v>7</v>
      </c>
      <c r="Q6" s="87">
        <f>'Hoisted Weight'!J33</f>
        <v>0</v>
      </c>
      <c r="R6" s="87"/>
      <c r="S6" s="87"/>
      <c r="T6" s="87"/>
      <c r="U6" s="87"/>
      <c r="V6" s="87"/>
      <c r="W6" s="61"/>
      <c r="X6" s="9" t="s">
        <v>5</v>
      </c>
    </row>
    <row r="7" spans="1:24" ht="15" customHeight="1" x14ac:dyDescent="0.25">
      <c r="A7" s="46"/>
      <c r="B7" s="13" t="s">
        <v>8</v>
      </c>
      <c r="C7" s="13"/>
      <c r="E7" s="77"/>
      <c r="F7" s="77"/>
      <c r="G7" s="77"/>
      <c r="H7" s="77"/>
      <c r="I7" s="77"/>
      <c r="J7" s="77"/>
      <c r="L7" s="59">
        <f t="shared" si="0"/>
        <v>11</v>
      </c>
      <c r="M7" s="2" t="s">
        <v>9</v>
      </c>
      <c r="Q7" s="87">
        <f>'Hoisted Weight'!J34</f>
        <v>0</v>
      </c>
      <c r="R7" s="87"/>
      <c r="S7" s="87"/>
      <c r="T7" s="87"/>
      <c r="U7" s="87"/>
      <c r="V7" s="87"/>
      <c r="W7" s="61"/>
      <c r="X7" s="9" t="s">
        <v>5</v>
      </c>
    </row>
    <row r="8" spans="1:24" ht="15" customHeight="1" x14ac:dyDescent="0.25">
      <c r="A8" s="46"/>
      <c r="B8" s="13" t="s">
        <v>10</v>
      </c>
      <c r="C8" s="13"/>
      <c r="E8" s="78"/>
      <c r="F8" s="78"/>
      <c r="G8" s="78"/>
      <c r="H8" s="78"/>
      <c r="I8" s="78"/>
      <c r="J8" s="78"/>
      <c r="L8" s="59">
        <f t="shared" si="0"/>
        <v>12</v>
      </c>
      <c r="M8" s="2" t="s">
        <v>11</v>
      </c>
      <c r="Q8" s="3" t="s">
        <v>12</v>
      </c>
      <c r="R8" s="7">
        <f>'Hoisted Weight'!J36</f>
        <v>0</v>
      </c>
      <c r="S8" s="3" t="s">
        <v>13</v>
      </c>
      <c r="T8" s="89">
        <f>'Hoisted Weight'!R39</f>
        <v>0</v>
      </c>
      <c r="U8" s="89"/>
      <c r="V8" s="89"/>
      <c r="W8" s="60"/>
      <c r="X8" s="9" t="s">
        <v>5</v>
      </c>
    </row>
    <row r="9" spans="1:24" ht="15" customHeight="1" thickBot="1" x14ac:dyDescent="0.3">
      <c r="A9" s="46"/>
      <c r="L9" s="59">
        <f t="shared" si="0"/>
        <v>13</v>
      </c>
      <c r="M9" s="2" t="s">
        <v>14</v>
      </c>
      <c r="Q9" s="88">
        <f>'Hoisted Weight'!R41</f>
        <v>0</v>
      </c>
      <c r="R9" s="88"/>
      <c r="S9" s="88"/>
      <c r="T9" s="88"/>
      <c r="U9" s="88"/>
      <c r="V9" s="88"/>
      <c r="W9" s="61"/>
      <c r="X9" s="9" t="s">
        <v>5</v>
      </c>
    </row>
    <row r="10" spans="1:24" ht="15" customHeight="1" thickTop="1" x14ac:dyDescent="0.25">
      <c r="A10" s="46"/>
      <c r="B10" s="49" t="s">
        <v>15</v>
      </c>
      <c r="L10" s="59">
        <f t="shared" si="0"/>
        <v>14</v>
      </c>
      <c r="M10" s="2" t="s">
        <v>16</v>
      </c>
      <c r="Q10" s="76">
        <f>SUM(Q4:V7,T8,Q9)</f>
        <v>0</v>
      </c>
      <c r="R10" s="76"/>
      <c r="S10" s="76"/>
      <c r="T10" s="76"/>
      <c r="U10" s="76"/>
      <c r="V10" s="76"/>
      <c r="W10" s="60"/>
      <c r="X10" s="10"/>
    </row>
    <row r="11" spans="1:24" ht="15" customHeight="1" x14ac:dyDescent="0.25">
      <c r="A11" s="46"/>
      <c r="B11" s="59">
        <v>1</v>
      </c>
      <c r="C11" s="2" t="s">
        <v>17</v>
      </c>
      <c r="F11" s="78"/>
      <c r="G11" s="78"/>
      <c r="H11" s="78"/>
      <c r="I11" s="78"/>
      <c r="J11" s="78"/>
      <c r="W11" s="48"/>
      <c r="X11" s="10"/>
    </row>
    <row r="12" spans="1:24" ht="15" customHeight="1" x14ac:dyDescent="0.25">
      <c r="A12" s="46"/>
      <c r="B12" s="59">
        <f t="shared" ref="B12:B17" si="1">B11+1</f>
        <v>2</v>
      </c>
      <c r="C12" s="2" t="s">
        <v>18</v>
      </c>
      <c r="F12" s="77"/>
      <c r="G12" s="77"/>
      <c r="H12" s="77"/>
      <c r="I12" s="77"/>
      <c r="J12" s="77"/>
      <c r="L12" s="49" t="s">
        <v>19</v>
      </c>
      <c r="W12" s="48"/>
      <c r="X12" s="10"/>
    </row>
    <row r="13" spans="1:24" ht="15" customHeight="1" x14ac:dyDescent="0.25">
      <c r="A13" s="46"/>
      <c r="B13" s="59">
        <f t="shared" si="1"/>
        <v>3</v>
      </c>
      <c r="C13" s="2" t="s">
        <v>20</v>
      </c>
      <c r="F13" s="78"/>
      <c r="G13" s="78"/>
      <c r="H13" s="78"/>
      <c r="I13" s="78"/>
      <c r="J13" s="78"/>
      <c r="L13" s="59">
        <f>L10+1</f>
        <v>15</v>
      </c>
      <c r="M13" s="2" t="s">
        <v>21</v>
      </c>
      <c r="R13" s="78"/>
      <c r="S13" s="78"/>
      <c r="T13" s="78"/>
      <c r="U13" s="78"/>
      <c r="V13" s="78"/>
      <c r="W13" s="48"/>
      <c r="X13" s="10"/>
    </row>
    <row r="14" spans="1:24" ht="15" customHeight="1" x14ac:dyDescent="0.25">
      <c r="A14" s="46"/>
      <c r="B14" s="59">
        <f t="shared" si="1"/>
        <v>4</v>
      </c>
      <c r="C14" s="2" t="s">
        <v>22</v>
      </c>
      <c r="F14" s="78"/>
      <c r="G14" s="78"/>
      <c r="H14" s="78"/>
      <c r="I14" s="78"/>
      <c r="J14" s="78"/>
      <c r="L14" s="59">
        <f t="shared" ref="L14:L19" si="2">L13+1</f>
        <v>16</v>
      </c>
      <c r="M14" s="2" t="s">
        <v>23</v>
      </c>
      <c r="R14" s="84"/>
      <c r="S14" s="84"/>
      <c r="T14" s="84"/>
      <c r="U14" s="84"/>
      <c r="V14" s="84"/>
      <c r="W14" s="62"/>
      <c r="X14" s="10"/>
    </row>
    <row r="15" spans="1:24" ht="15" customHeight="1" x14ac:dyDescent="0.25">
      <c r="A15" s="46"/>
      <c r="B15" s="59">
        <f t="shared" si="1"/>
        <v>5</v>
      </c>
      <c r="C15" s="2" t="s">
        <v>24</v>
      </c>
      <c r="F15" s="82"/>
      <c r="G15" s="82"/>
      <c r="H15" s="82"/>
      <c r="I15" s="82"/>
      <c r="J15" s="82"/>
      <c r="L15" s="59">
        <f t="shared" si="2"/>
        <v>17</v>
      </c>
      <c r="M15" s="2" t="s">
        <v>25</v>
      </c>
      <c r="R15" s="85"/>
      <c r="S15" s="85"/>
      <c r="T15" s="85"/>
      <c r="U15" s="85"/>
      <c r="V15" s="85"/>
      <c r="W15" s="62"/>
      <c r="X15" s="10"/>
    </row>
    <row r="16" spans="1:24" ht="15" customHeight="1" x14ac:dyDescent="0.25">
      <c r="A16" s="46"/>
      <c r="B16" s="59">
        <f t="shared" si="1"/>
        <v>6</v>
      </c>
      <c r="C16" s="2" t="s">
        <v>26</v>
      </c>
      <c r="E16" s="3" t="s">
        <v>27</v>
      </c>
      <c r="F16" s="4"/>
      <c r="G16" s="3" t="s">
        <v>28</v>
      </c>
      <c r="H16" s="4"/>
      <c r="I16" s="3" t="s">
        <v>29</v>
      </c>
      <c r="J16" s="71"/>
      <c r="L16" s="59">
        <f t="shared" si="2"/>
        <v>18</v>
      </c>
      <c r="M16" s="2" t="s">
        <v>30</v>
      </c>
      <c r="P16" s="92">
        <f>R15</f>
        <v>0</v>
      </c>
      <c r="Q16" s="92"/>
      <c r="R16" s="79"/>
      <c r="S16" s="79"/>
      <c r="T16" s="79"/>
      <c r="U16" s="79"/>
      <c r="V16" s="79"/>
      <c r="W16" s="63"/>
      <c r="X16" s="10"/>
    </row>
    <row r="17" spans="1:24" ht="15" customHeight="1" x14ac:dyDescent="0.25">
      <c r="A17" s="46"/>
      <c r="B17" s="59">
        <f t="shared" si="1"/>
        <v>7</v>
      </c>
      <c r="C17" s="2" t="s">
        <v>31</v>
      </c>
      <c r="F17" s="3" t="s">
        <v>27</v>
      </c>
      <c r="G17" s="4"/>
      <c r="I17" s="3" t="s">
        <v>32</v>
      </c>
      <c r="J17" s="4"/>
      <c r="L17" s="59">
        <f t="shared" si="2"/>
        <v>19</v>
      </c>
      <c r="M17" s="2" t="s">
        <v>33</v>
      </c>
      <c r="Q17" s="64"/>
      <c r="R17" s="79"/>
      <c r="S17" s="79"/>
      <c r="T17" s="79"/>
      <c r="U17" s="79"/>
      <c r="V17" s="79"/>
      <c r="W17" s="60"/>
      <c r="X17" s="9"/>
    </row>
    <row r="18" spans="1:24" ht="15" customHeight="1" x14ac:dyDescent="0.25">
      <c r="A18" s="46"/>
      <c r="L18" s="59">
        <f t="shared" si="2"/>
        <v>20</v>
      </c>
      <c r="M18" s="2" t="s">
        <v>34</v>
      </c>
      <c r="Q18" s="64"/>
      <c r="R18" s="76">
        <f>R16+R17</f>
        <v>0</v>
      </c>
      <c r="S18" s="76"/>
      <c r="T18" s="76"/>
      <c r="U18" s="76"/>
      <c r="V18" s="76"/>
      <c r="W18" s="60"/>
      <c r="X18" s="9"/>
    </row>
    <row r="19" spans="1:24" ht="15" customHeight="1" x14ac:dyDescent="0.25">
      <c r="A19" s="46"/>
      <c r="L19" s="59">
        <f t="shared" si="2"/>
        <v>21</v>
      </c>
      <c r="M19" s="2" t="s">
        <v>35</v>
      </c>
      <c r="Q19" s="64"/>
      <c r="R19" s="81" t="str">
        <f>IF(OR(Q10=0,R18=0)," ",Q10/R18)</f>
        <v xml:space="preserve"> </v>
      </c>
      <c r="S19" s="81"/>
      <c r="T19" s="81"/>
      <c r="U19" s="81"/>
      <c r="V19" s="81"/>
      <c r="W19" s="60"/>
    </row>
    <row r="20" spans="1:24" ht="15" customHeight="1" x14ac:dyDescent="0.25">
      <c r="A20" s="46"/>
      <c r="L20" s="49" t="s">
        <v>36</v>
      </c>
      <c r="W20" s="65"/>
      <c r="X20" s="10"/>
    </row>
    <row r="21" spans="1:24" ht="15" customHeight="1" x14ac:dyDescent="0.25">
      <c r="A21" s="46"/>
      <c r="L21" s="59">
        <f>L19+1</f>
        <v>22</v>
      </c>
      <c r="M21" s="2" t="s">
        <v>37</v>
      </c>
      <c r="Q21" s="64"/>
      <c r="R21" s="82"/>
      <c r="S21" s="82"/>
      <c r="T21" s="82"/>
      <c r="U21" s="82"/>
      <c r="V21" s="82"/>
      <c r="W21" s="48"/>
      <c r="X21" s="10"/>
    </row>
    <row r="22" spans="1:24" ht="15" customHeight="1" x14ac:dyDescent="0.25">
      <c r="A22" s="46"/>
      <c r="L22" s="59">
        <f>L21+1</f>
        <v>23</v>
      </c>
      <c r="M22" s="2" t="s">
        <v>38</v>
      </c>
      <c r="Q22" s="64"/>
      <c r="R22" s="84"/>
      <c r="S22" s="84"/>
      <c r="T22" s="84"/>
      <c r="U22" s="84"/>
      <c r="V22" s="84"/>
      <c r="W22" s="63"/>
      <c r="X22" s="10"/>
    </row>
    <row r="23" spans="1:24" ht="15" customHeight="1" x14ac:dyDescent="0.25">
      <c r="A23" s="46"/>
      <c r="L23" s="59">
        <f>L22+1</f>
        <v>24</v>
      </c>
      <c r="M23" s="2" t="s">
        <v>39</v>
      </c>
      <c r="Q23" s="64"/>
      <c r="R23" s="83"/>
      <c r="S23" s="83"/>
      <c r="T23" s="83"/>
      <c r="U23" s="83"/>
      <c r="V23" s="83"/>
      <c r="W23" s="62"/>
      <c r="X23" s="10"/>
    </row>
    <row r="24" spans="1:24" ht="15" customHeight="1" x14ac:dyDescent="0.25">
      <c r="A24" s="46"/>
      <c r="L24" s="59">
        <f>L23+1</f>
        <v>25</v>
      </c>
      <c r="M24" s="2" t="s">
        <v>40</v>
      </c>
      <c r="Q24" s="64"/>
      <c r="R24" s="64"/>
      <c r="S24" s="64"/>
      <c r="T24" s="80"/>
      <c r="U24" s="80"/>
      <c r="V24" s="80"/>
      <c r="W24" s="66"/>
      <c r="X24" s="9"/>
    </row>
    <row r="25" spans="1:24" ht="15" customHeight="1" x14ac:dyDescent="0.25">
      <c r="A25" s="46"/>
      <c r="M25" s="57" t="s">
        <v>41</v>
      </c>
      <c r="W25" s="67"/>
      <c r="X25" s="9"/>
    </row>
    <row r="26" spans="1:24" ht="15" customHeight="1" x14ac:dyDescent="0.25">
      <c r="A26" s="46"/>
      <c r="L26" s="49" t="s">
        <v>42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68"/>
      <c r="X26" s="10"/>
    </row>
    <row r="27" spans="1:24" ht="15" customHeight="1" x14ac:dyDescent="0.25">
      <c r="A27" s="46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48"/>
    </row>
    <row r="28" spans="1:24" ht="15" customHeight="1" x14ac:dyDescent="0.25">
      <c r="A28" s="46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62"/>
      <c r="X28" s="10"/>
    </row>
    <row r="29" spans="1:24" ht="15" customHeight="1" x14ac:dyDescent="0.25">
      <c r="A29" s="46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62"/>
      <c r="X29" s="10"/>
    </row>
    <row r="30" spans="1:24" ht="15" customHeight="1" x14ac:dyDescent="0.25">
      <c r="A30" s="46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62"/>
      <c r="X30" s="10"/>
    </row>
    <row r="31" spans="1:24" ht="15" customHeight="1" x14ac:dyDescent="0.25">
      <c r="A31" s="46"/>
      <c r="W31" s="62"/>
      <c r="X31" s="10"/>
    </row>
    <row r="32" spans="1:24" ht="15" customHeight="1" x14ac:dyDescent="0.25">
      <c r="A32" s="46"/>
      <c r="W32" s="62"/>
      <c r="X32" s="10"/>
    </row>
    <row r="33" spans="1:24" ht="15" customHeight="1" x14ac:dyDescent="0.25">
      <c r="A33" s="46"/>
      <c r="B33" s="2" t="s">
        <v>43</v>
      </c>
      <c r="F33" s="90"/>
      <c r="G33" s="90"/>
      <c r="H33" s="90"/>
      <c r="I33" s="90"/>
      <c r="J33" s="90"/>
      <c r="L33" s="2" t="s">
        <v>44</v>
      </c>
      <c r="Q33" s="90"/>
      <c r="R33" s="90"/>
      <c r="S33" s="90"/>
      <c r="T33" s="90"/>
      <c r="U33" s="90"/>
      <c r="V33" s="90"/>
      <c r="W33" s="62"/>
      <c r="X33" s="10"/>
    </row>
    <row r="34" spans="1:24" ht="15" customHeight="1" x14ac:dyDescent="0.25">
      <c r="A34" s="46"/>
      <c r="W34" s="62"/>
      <c r="X34" s="10"/>
    </row>
    <row r="35" spans="1:24" ht="15" customHeight="1" x14ac:dyDescent="0.25">
      <c r="A35" s="46"/>
      <c r="B35" s="2" t="s">
        <v>45</v>
      </c>
      <c r="F35" s="90"/>
      <c r="G35" s="90"/>
      <c r="H35" s="90"/>
      <c r="I35" s="90"/>
      <c r="J35" s="90"/>
      <c r="W35" s="62"/>
      <c r="X35" s="10"/>
    </row>
    <row r="36" spans="1:24" ht="15" customHeight="1" x14ac:dyDescent="0.25">
      <c r="A36" s="46"/>
      <c r="F36" s="6"/>
      <c r="G36" s="6"/>
      <c r="H36" s="6"/>
      <c r="I36" s="6"/>
      <c r="J36" s="6"/>
      <c r="W36" s="62"/>
      <c r="X36" s="10"/>
    </row>
    <row r="37" spans="1:24" ht="15" customHeight="1" x14ac:dyDescent="0.25">
      <c r="A37" s="46"/>
      <c r="V37" s="50" t="s">
        <v>46</v>
      </c>
      <c r="W37" s="69"/>
      <c r="X37" s="10"/>
    </row>
    <row r="38" spans="1:24" ht="15" customHeight="1" x14ac:dyDescent="0.25">
      <c r="A38" s="5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</row>
    <row r="41" spans="1:24" x14ac:dyDescent="0.25">
      <c r="C41" s="32"/>
      <c r="D41" s="33" t="s">
        <v>47</v>
      </c>
      <c r="E41" s="33"/>
    </row>
    <row r="42" spans="1:24" x14ac:dyDescent="0.25">
      <c r="C42" s="34"/>
      <c r="D42" s="33" t="s">
        <v>48</v>
      </c>
      <c r="E42" s="33"/>
    </row>
  </sheetData>
  <mergeCells count="35">
    <mergeCell ref="F35:J35"/>
    <mergeCell ref="Q33:V33"/>
    <mergeCell ref="F33:J33"/>
    <mergeCell ref="E5:J5"/>
    <mergeCell ref="E6:J6"/>
    <mergeCell ref="E7:J7"/>
    <mergeCell ref="E8:J8"/>
    <mergeCell ref="F13:J13"/>
    <mergeCell ref="R13:V13"/>
    <mergeCell ref="L28:V28"/>
    <mergeCell ref="L29:V29"/>
    <mergeCell ref="L30:V30"/>
    <mergeCell ref="P16:Q16"/>
    <mergeCell ref="F14:J14"/>
    <mergeCell ref="L27:V27"/>
    <mergeCell ref="R22:V22"/>
    <mergeCell ref="Q4:V4"/>
    <mergeCell ref="Q5:V5"/>
    <mergeCell ref="Q6:V6"/>
    <mergeCell ref="Q7:V7"/>
    <mergeCell ref="Q9:V9"/>
    <mergeCell ref="T8:V8"/>
    <mergeCell ref="Q10:V10"/>
    <mergeCell ref="F12:J12"/>
    <mergeCell ref="F11:J11"/>
    <mergeCell ref="R16:V16"/>
    <mergeCell ref="T24:V24"/>
    <mergeCell ref="R18:V18"/>
    <mergeCell ref="R19:V19"/>
    <mergeCell ref="R21:V21"/>
    <mergeCell ref="R23:V23"/>
    <mergeCell ref="R14:V14"/>
    <mergeCell ref="R15:V15"/>
    <mergeCell ref="F15:J15"/>
    <mergeCell ref="R17:V17"/>
  </mergeCells>
  <dataValidations count="2">
    <dataValidation type="list" allowBlank="1" showInputMessage="1" showErrorMessage="1" sqref="H16" xr:uid="{00000000-0002-0000-0000-000000000000}">
      <formula1>"None, Luffing, Jib"</formula1>
    </dataValidation>
    <dataValidation type="list" allowBlank="1" showInputMessage="1" showErrorMessage="1" sqref="G17 F16" xr:uid="{00000000-0002-0000-0000-000001000000}">
      <formula1>"No, Yes"</formula1>
    </dataValidation>
  </dataValidations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workbookViewId="0">
      <selection activeCell="F25" sqref="F25:I31"/>
    </sheetView>
  </sheetViews>
  <sheetFormatPr defaultColWidth="9.140625" defaultRowHeight="15" x14ac:dyDescent="0.25"/>
  <cols>
    <col min="1" max="1" width="3.140625" style="2" customWidth="1"/>
    <col min="2" max="2" width="4.85546875" style="2" customWidth="1"/>
    <col min="3" max="3" width="10.28515625" style="2" customWidth="1"/>
    <col min="4" max="4" width="9" style="2" customWidth="1"/>
    <col min="5" max="5" width="15.42578125" style="2" customWidth="1"/>
    <col min="6" max="6" width="10.5703125" style="2" customWidth="1"/>
    <col min="7" max="7" width="8.7109375" style="2" customWidth="1"/>
    <col min="8" max="8" width="9" style="2" customWidth="1"/>
    <col min="9" max="9" width="9.42578125" style="2" customWidth="1"/>
    <col min="10" max="10" width="10.140625" style="2" customWidth="1"/>
    <col min="11" max="11" width="11.5703125" style="2" customWidth="1"/>
    <col min="12" max="12" width="32.28515625" style="2" customWidth="1"/>
    <col min="13" max="13" width="3.140625" style="2" customWidth="1"/>
    <col min="14" max="16384" width="9.140625" style="2"/>
  </cols>
  <sheetData>
    <row r="1" spans="1:14" s="1" customFormat="1" ht="21" x14ac:dyDescent="0.35">
      <c r="A1" s="42"/>
      <c r="B1" s="43"/>
      <c r="C1" s="43"/>
      <c r="D1" s="43"/>
      <c r="E1" s="43"/>
      <c r="F1" s="43"/>
      <c r="G1" s="43"/>
      <c r="H1" s="43"/>
      <c r="I1" s="44" t="s">
        <v>49</v>
      </c>
      <c r="J1" s="43"/>
      <c r="K1" s="43"/>
      <c r="L1" s="43"/>
      <c r="M1" s="45"/>
    </row>
    <row r="2" spans="1:14" x14ac:dyDescent="0.25">
      <c r="A2" s="46"/>
      <c r="M2" s="47"/>
    </row>
    <row r="3" spans="1:14" x14ac:dyDescent="0.25">
      <c r="A3" s="46"/>
      <c r="J3" s="2" t="s">
        <v>50</v>
      </c>
      <c r="M3" s="48"/>
    </row>
    <row r="4" spans="1:14" x14ac:dyDescent="0.25">
      <c r="A4" s="46"/>
      <c r="L4" s="5"/>
      <c r="M4" s="48"/>
    </row>
    <row r="5" spans="1:14" x14ac:dyDescent="0.25">
      <c r="A5" s="46"/>
      <c r="B5" s="13" t="s">
        <v>3</v>
      </c>
      <c r="C5" s="13"/>
      <c r="E5" s="90" t="str">
        <f>IF('Critical Pick'!E5=0," ",'Critical Pick'!E5)</f>
        <v xml:space="preserve"> </v>
      </c>
      <c r="F5" s="90"/>
      <c r="G5" s="90"/>
      <c r="L5" s="5"/>
      <c r="M5" s="48"/>
      <c r="N5" s="9" t="s">
        <v>51</v>
      </c>
    </row>
    <row r="6" spans="1:14" x14ac:dyDescent="0.25">
      <c r="A6" s="46"/>
      <c r="B6" s="2" t="s">
        <v>17</v>
      </c>
      <c r="C6" s="13"/>
      <c r="E6" s="90" t="str">
        <f>IF('Critical Pick'!F11=0," ",'Critical Pick'!F11)</f>
        <v xml:space="preserve"> </v>
      </c>
      <c r="F6" s="90"/>
      <c r="G6" s="90"/>
      <c r="M6" s="48"/>
      <c r="N6" s="9" t="s">
        <v>51</v>
      </c>
    </row>
    <row r="7" spans="1:14" x14ac:dyDescent="0.25">
      <c r="A7" s="46"/>
      <c r="B7" s="2" t="s">
        <v>18</v>
      </c>
      <c r="C7" s="13"/>
      <c r="E7" s="93" t="str">
        <f>IF('Critical Pick'!F12=0," ",'Critical Pick'!F12)</f>
        <v xml:space="preserve"> </v>
      </c>
      <c r="F7" s="93"/>
      <c r="G7" s="93"/>
      <c r="M7" s="48"/>
      <c r="N7" s="9" t="s">
        <v>51</v>
      </c>
    </row>
    <row r="8" spans="1:14" x14ac:dyDescent="0.25">
      <c r="A8" s="46"/>
      <c r="M8" s="48"/>
    </row>
    <row r="9" spans="1:14" x14ac:dyDescent="0.25">
      <c r="A9" s="46"/>
      <c r="B9" s="70">
        <f>'Hoisted Weight'!B41+1</f>
        <v>31</v>
      </c>
      <c r="C9" s="49" t="s">
        <v>52</v>
      </c>
      <c r="J9" s="3"/>
      <c r="M9" s="48"/>
    </row>
    <row r="10" spans="1:14" x14ac:dyDescent="0.25">
      <c r="A10" s="46"/>
      <c r="B10" s="2" t="s">
        <v>53</v>
      </c>
      <c r="C10" s="13" t="s">
        <v>54</v>
      </c>
      <c r="G10" s="4"/>
      <c r="I10" s="3" t="s">
        <v>55</v>
      </c>
      <c r="J10" s="78"/>
      <c r="K10" s="78"/>
      <c r="L10" s="78"/>
      <c r="M10" s="48"/>
    </row>
    <row r="11" spans="1:14" x14ac:dyDescent="0.25">
      <c r="A11" s="46"/>
      <c r="B11" s="2" t="s">
        <v>56</v>
      </c>
      <c r="C11" s="13" t="s">
        <v>57</v>
      </c>
      <c r="G11" s="4"/>
      <c r="J11" s="3"/>
      <c r="M11" s="48"/>
    </row>
    <row r="12" spans="1:14" x14ac:dyDescent="0.25">
      <c r="A12" s="46"/>
      <c r="C12" s="13" t="s">
        <v>58</v>
      </c>
      <c r="G12" s="4"/>
      <c r="J12" s="3"/>
      <c r="M12" s="48"/>
    </row>
    <row r="13" spans="1:14" x14ac:dyDescent="0.25">
      <c r="A13" s="46"/>
      <c r="C13" s="13" t="s">
        <v>59</v>
      </c>
      <c r="G13" s="4"/>
      <c r="J13" s="3"/>
      <c r="M13" s="48"/>
    </row>
    <row r="14" spans="1:14" x14ac:dyDescent="0.25">
      <c r="A14" s="46"/>
      <c r="B14" s="2" t="s">
        <v>60</v>
      </c>
      <c r="C14" s="13" t="s">
        <v>61</v>
      </c>
      <c r="G14" s="4"/>
      <c r="J14" s="3"/>
      <c r="M14" s="48"/>
    </row>
    <row r="15" spans="1:14" x14ac:dyDescent="0.25">
      <c r="A15" s="46"/>
      <c r="C15" s="13" t="s">
        <v>62</v>
      </c>
      <c r="G15" s="4"/>
      <c r="H15" s="2" t="s">
        <v>63</v>
      </c>
      <c r="J15" s="3"/>
      <c r="M15" s="48"/>
    </row>
    <row r="16" spans="1:14" x14ac:dyDescent="0.25">
      <c r="A16" s="46"/>
      <c r="B16" s="2" t="s">
        <v>64</v>
      </c>
      <c r="C16" s="2" t="s">
        <v>65</v>
      </c>
      <c r="G16" s="4"/>
      <c r="M16" s="48"/>
    </row>
    <row r="17" spans="1:13" x14ac:dyDescent="0.25">
      <c r="A17" s="46"/>
      <c r="C17" s="2" t="s">
        <v>66</v>
      </c>
      <c r="G17" s="4"/>
      <c r="H17" s="2" t="s">
        <v>67</v>
      </c>
      <c r="M17" s="48"/>
    </row>
    <row r="18" spans="1:13" x14ac:dyDescent="0.25">
      <c r="A18" s="46"/>
      <c r="B18" s="2" t="s">
        <v>68</v>
      </c>
      <c r="C18" s="2" t="s">
        <v>69</v>
      </c>
      <c r="G18" s="4"/>
      <c r="H18" s="2" t="s">
        <v>70</v>
      </c>
      <c r="M18" s="48"/>
    </row>
    <row r="19" spans="1:13" x14ac:dyDescent="0.25">
      <c r="A19" s="46"/>
      <c r="M19" s="48"/>
    </row>
    <row r="20" spans="1:13" x14ac:dyDescent="0.25">
      <c r="A20" s="46"/>
      <c r="B20" s="70">
        <f>B9+1</f>
        <v>32</v>
      </c>
      <c r="C20" s="49" t="s">
        <v>39</v>
      </c>
      <c r="D20" s="2" t="s">
        <v>71</v>
      </c>
      <c r="M20" s="48"/>
    </row>
    <row r="21" spans="1:13" x14ac:dyDescent="0.25">
      <c r="A21" s="46"/>
      <c r="D21" s="2" t="s">
        <v>72</v>
      </c>
      <c r="M21" s="48"/>
    </row>
    <row r="22" spans="1:13" x14ac:dyDescent="0.25">
      <c r="A22" s="46"/>
      <c r="D22" s="2" t="s">
        <v>73</v>
      </c>
      <c r="M22" s="48"/>
    </row>
    <row r="23" spans="1:13" x14ac:dyDescent="0.25">
      <c r="A23" s="46"/>
      <c r="M23" s="48"/>
    </row>
    <row r="24" spans="1:13" x14ac:dyDescent="0.25">
      <c r="A24" s="46"/>
      <c r="B24" s="70">
        <f>B20+1</f>
        <v>33</v>
      </c>
      <c r="C24" s="49" t="s">
        <v>74</v>
      </c>
      <c r="M24" s="48"/>
    </row>
    <row r="25" spans="1:13" x14ac:dyDescent="0.25">
      <c r="A25" s="46"/>
      <c r="B25" s="2" t="s">
        <v>75</v>
      </c>
      <c r="C25" s="2" t="s">
        <v>76</v>
      </c>
      <c r="F25" s="78"/>
      <c r="G25" s="78"/>
      <c r="H25" s="78"/>
      <c r="I25" s="78"/>
      <c r="M25" s="48"/>
    </row>
    <row r="26" spans="1:13" x14ac:dyDescent="0.25">
      <c r="A26" s="46"/>
      <c r="B26" s="2" t="s">
        <v>77</v>
      </c>
      <c r="C26" s="2" t="s">
        <v>78</v>
      </c>
      <c r="E26" s="4"/>
      <c r="F26" s="2" t="s">
        <v>79</v>
      </c>
      <c r="H26" s="84"/>
      <c r="I26" s="84"/>
      <c r="M26" s="48"/>
    </row>
    <row r="27" spans="1:13" x14ac:dyDescent="0.25">
      <c r="A27" s="46"/>
      <c r="B27" s="2" t="s">
        <v>80</v>
      </c>
      <c r="C27" s="2" t="s">
        <v>81</v>
      </c>
      <c r="G27" s="3" t="s">
        <v>82</v>
      </c>
      <c r="H27" s="6" t="s">
        <v>83</v>
      </c>
      <c r="I27" s="4"/>
      <c r="M27" s="48"/>
    </row>
    <row r="28" spans="1:13" x14ac:dyDescent="0.25">
      <c r="A28" s="46"/>
      <c r="G28" s="3" t="s">
        <v>84</v>
      </c>
      <c r="H28" s="6" t="s">
        <v>85</v>
      </c>
      <c r="I28" s="4"/>
      <c r="M28" s="48"/>
    </row>
    <row r="29" spans="1:13" x14ac:dyDescent="0.25">
      <c r="A29" s="46"/>
      <c r="G29" s="3" t="s">
        <v>86</v>
      </c>
      <c r="H29" s="6" t="s">
        <v>87</v>
      </c>
      <c r="I29" s="4"/>
      <c r="M29" s="48"/>
    </row>
    <row r="30" spans="1:13" x14ac:dyDescent="0.25">
      <c r="A30" s="46"/>
      <c r="G30" s="3" t="s">
        <v>88</v>
      </c>
      <c r="H30" s="6" t="s">
        <v>89</v>
      </c>
      <c r="I30" s="4"/>
      <c r="M30" s="48"/>
    </row>
    <row r="31" spans="1:13" x14ac:dyDescent="0.25">
      <c r="A31" s="46"/>
      <c r="G31" s="3" t="s">
        <v>90</v>
      </c>
      <c r="H31" s="6" t="s">
        <v>91</v>
      </c>
      <c r="I31" s="4"/>
      <c r="M31" s="48"/>
    </row>
    <row r="32" spans="1:13" x14ac:dyDescent="0.25">
      <c r="A32" s="46"/>
      <c r="B32" s="2" t="s">
        <v>92</v>
      </c>
      <c r="C32" s="2" t="s">
        <v>93</v>
      </c>
      <c r="F32" s="78"/>
      <c r="G32" s="78"/>
      <c r="H32" s="3" t="s">
        <v>94</v>
      </c>
      <c r="I32" s="78"/>
      <c r="J32" s="78"/>
      <c r="K32" s="78"/>
      <c r="M32" s="48"/>
    </row>
    <row r="33" spans="1:13" x14ac:dyDescent="0.25">
      <c r="A33" s="46"/>
      <c r="F33" s="6"/>
      <c r="G33" s="6"/>
      <c r="H33" s="3"/>
      <c r="I33" s="6"/>
      <c r="J33" s="6"/>
      <c r="M33" s="48"/>
    </row>
    <row r="34" spans="1:13" x14ac:dyDescent="0.25">
      <c r="A34" s="46"/>
      <c r="B34" s="53"/>
      <c r="C34" s="53"/>
      <c r="L34" s="50" t="s">
        <v>46</v>
      </c>
      <c r="M34" s="48"/>
    </row>
    <row r="35" spans="1:13" x14ac:dyDescent="0.25">
      <c r="A35" s="54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2"/>
    </row>
    <row r="37" spans="1:13" x14ac:dyDescent="0.25">
      <c r="C37" s="32"/>
      <c r="D37" s="33" t="s">
        <v>47</v>
      </c>
    </row>
    <row r="38" spans="1:13" x14ac:dyDescent="0.25">
      <c r="C38" s="34"/>
      <c r="D38" s="33" t="s">
        <v>48</v>
      </c>
    </row>
  </sheetData>
  <mergeCells count="8">
    <mergeCell ref="E6:G6"/>
    <mergeCell ref="E7:G7"/>
    <mergeCell ref="E5:G5"/>
    <mergeCell ref="I32:K32"/>
    <mergeCell ref="H26:I26"/>
    <mergeCell ref="F25:I25"/>
    <mergeCell ref="F32:G32"/>
    <mergeCell ref="J10:L10"/>
  </mergeCells>
  <dataValidations count="2">
    <dataValidation type="list" allowBlank="1" showInputMessage="1" showErrorMessage="1" sqref="G10:G18 I27:I31" xr:uid="{00000000-0002-0000-0200-000000000000}">
      <formula1>"No, Yes"</formula1>
    </dataValidation>
    <dataValidation type="list" allowBlank="1" showInputMessage="1" showErrorMessage="1" sqref="F32:G32" xr:uid="{00000000-0002-0000-0200-000001000000}">
      <formula1>"N/A, Distance, Spotter, Barrier"</formula1>
    </dataValidation>
  </dataValidations>
  <pageMargins left="0.7" right="0.7" top="0.75" bottom="0.75" header="0.3" footer="0.3"/>
  <pageSetup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9"/>
  <sheetViews>
    <sheetView workbookViewId="0">
      <selection activeCell="O12" sqref="O12"/>
    </sheetView>
  </sheetViews>
  <sheetFormatPr defaultColWidth="9.140625" defaultRowHeight="15" x14ac:dyDescent="0.25"/>
  <cols>
    <col min="1" max="1" width="3.42578125" style="2" customWidth="1"/>
    <col min="2" max="2" width="5.42578125" style="2" customWidth="1"/>
    <col min="3" max="3" width="5.85546875" style="2" customWidth="1"/>
    <col min="4" max="4" width="7.28515625" style="2" customWidth="1"/>
    <col min="5" max="5" width="8.5703125" style="2" customWidth="1"/>
    <col min="6" max="7" width="11.42578125" style="2" customWidth="1"/>
    <col min="8" max="8" width="2.7109375" style="2" customWidth="1"/>
    <col min="9" max="9" width="8" style="2" customWidth="1"/>
    <col min="10" max="10" width="9.7109375" style="2" customWidth="1"/>
    <col min="11" max="11" width="2.7109375" style="2" customWidth="1"/>
    <col min="12" max="12" width="7" style="2" customWidth="1"/>
    <col min="13" max="13" width="2.7109375" style="2" customWidth="1"/>
    <col min="14" max="14" width="12.28515625" style="2" customWidth="1"/>
    <col min="15" max="15" width="2.7109375" style="2" customWidth="1"/>
    <col min="16" max="16" width="4.140625" style="2" customWidth="1"/>
    <col min="17" max="17" width="2.7109375" style="2" customWidth="1"/>
    <col min="18" max="18" width="10" style="2" customWidth="1"/>
    <col min="19" max="19" width="4.42578125" style="2" customWidth="1"/>
    <col min="20" max="20" width="7.7109375" style="2" customWidth="1"/>
    <col min="21" max="16384" width="9.140625" style="2"/>
  </cols>
  <sheetData>
    <row r="1" spans="1:20" s="1" customFormat="1" ht="21" x14ac:dyDescent="0.35">
      <c r="A1" s="42"/>
      <c r="B1" s="43"/>
      <c r="C1" s="43"/>
      <c r="D1" s="43"/>
      <c r="E1" s="43"/>
      <c r="F1" s="43"/>
      <c r="G1" s="43"/>
      <c r="H1" s="43"/>
      <c r="I1" s="43"/>
      <c r="J1" s="44"/>
      <c r="K1" s="44" t="s">
        <v>95</v>
      </c>
      <c r="L1" s="43"/>
      <c r="M1" s="43"/>
      <c r="N1" s="43"/>
      <c r="O1" s="43"/>
      <c r="P1" s="43"/>
      <c r="Q1" s="43"/>
      <c r="R1" s="43"/>
      <c r="S1" s="45"/>
    </row>
    <row r="2" spans="1:20" x14ac:dyDescent="0.25">
      <c r="A2" s="46"/>
      <c r="S2" s="48"/>
      <c r="T2" s="5"/>
    </row>
    <row r="3" spans="1:20" x14ac:dyDescent="0.25">
      <c r="A3" s="46"/>
      <c r="R3" s="5"/>
      <c r="S3" s="48"/>
    </row>
    <row r="4" spans="1:20" x14ac:dyDescent="0.25">
      <c r="A4" s="46"/>
      <c r="S4" s="48"/>
    </row>
    <row r="5" spans="1:20" x14ac:dyDescent="0.25">
      <c r="A5" s="46"/>
      <c r="B5" s="13" t="s">
        <v>3</v>
      </c>
      <c r="C5" s="13"/>
      <c r="E5" s="90" t="str">
        <f>IF('Critical Pick'!E5=0," ",'Critical Pick'!E5)</f>
        <v xml:space="preserve"> </v>
      </c>
      <c r="F5" s="90"/>
      <c r="G5" s="90"/>
      <c r="S5" s="48"/>
      <c r="T5" s="9" t="s">
        <v>51</v>
      </c>
    </row>
    <row r="6" spans="1:20" x14ac:dyDescent="0.25">
      <c r="A6" s="46"/>
      <c r="B6" s="2" t="s">
        <v>17</v>
      </c>
      <c r="C6" s="13"/>
      <c r="E6" s="90" t="str">
        <f>IF('Critical Pick'!F11=0," ",'Critical Pick'!F11)</f>
        <v xml:space="preserve"> </v>
      </c>
      <c r="F6" s="90"/>
      <c r="G6" s="90"/>
      <c r="S6" s="48"/>
      <c r="T6" s="9" t="s">
        <v>51</v>
      </c>
    </row>
    <row r="7" spans="1:20" x14ac:dyDescent="0.25">
      <c r="A7" s="46"/>
      <c r="B7" s="2" t="s">
        <v>18</v>
      </c>
      <c r="C7" s="13"/>
      <c r="E7" s="93" t="str">
        <f>IF('Critical Pick'!F12=0," ",'Critical Pick'!F12)</f>
        <v xml:space="preserve"> </v>
      </c>
      <c r="F7" s="93"/>
      <c r="G7" s="93"/>
      <c r="S7" s="48"/>
      <c r="T7" s="9" t="s">
        <v>51</v>
      </c>
    </row>
    <row r="8" spans="1:20" x14ac:dyDescent="0.25">
      <c r="A8" s="46"/>
      <c r="B8" s="2" t="s">
        <v>2</v>
      </c>
      <c r="C8" s="13"/>
      <c r="E8" s="102" t="str">
        <f>IF('Critical Pick'!Q4=0," ",'Critical Pick'!Q4)</f>
        <v xml:space="preserve"> </v>
      </c>
      <c r="F8" s="102"/>
      <c r="G8" s="102"/>
      <c r="S8" s="48"/>
      <c r="T8" s="9" t="s">
        <v>51</v>
      </c>
    </row>
    <row r="9" spans="1:20" x14ac:dyDescent="0.25">
      <c r="A9" s="46"/>
      <c r="C9" s="13"/>
      <c r="E9" s="36"/>
      <c r="F9" s="36"/>
      <c r="G9" s="36"/>
      <c r="S9" s="55"/>
    </row>
    <row r="10" spans="1:20" x14ac:dyDescent="0.25">
      <c r="A10" s="46"/>
      <c r="B10" s="70">
        <f>'Critical Pick'!L24+1</f>
        <v>26</v>
      </c>
      <c r="C10" s="49" t="s">
        <v>96</v>
      </c>
      <c r="F10" s="96" t="s">
        <v>97</v>
      </c>
      <c r="G10" s="96"/>
      <c r="I10" s="96" t="s">
        <v>98</v>
      </c>
      <c r="J10" s="96"/>
      <c r="L10" s="6" t="s">
        <v>99</v>
      </c>
      <c r="N10" s="6" t="s">
        <v>100</v>
      </c>
      <c r="P10" s="6" t="s">
        <v>101</v>
      </c>
      <c r="Q10" s="6"/>
      <c r="R10" s="6" t="s">
        <v>102</v>
      </c>
      <c r="S10" s="48"/>
    </row>
    <row r="11" spans="1:20" x14ac:dyDescent="0.25">
      <c r="A11" s="46"/>
      <c r="C11" s="13" t="s">
        <v>103</v>
      </c>
      <c r="F11" s="97"/>
      <c r="G11" s="97"/>
      <c r="I11" s="94"/>
      <c r="J11" s="94"/>
      <c r="L11" s="25"/>
      <c r="N11" s="72"/>
      <c r="P11" s="73"/>
      <c r="R11" s="11">
        <f>IF(N11=" ",0,N11*P11)</f>
        <v>0</v>
      </c>
      <c r="S11" s="48"/>
    </row>
    <row r="12" spans="1:20" x14ac:dyDescent="0.25">
      <c r="A12" s="46"/>
      <c r="C12" s="24"/>
      <c r="E12" s="3"/>
      <c r="F12" s="97"/>
      <c r="G12" s="97"/>
      <c r="I12" s="94"/>
      <c r="J12" s="94"/>
      <c r="L12" s="25"/>
      <c r="N12" s="72"/>
      <c r="P12" s="73"/>
      <c r="R12" s="11">
        <f t="shared" ref="R12:R16" si="0">IF(N12=" ",0,N12*P12)</f>
        <v>0</v>
      </c>
      <c r="S12" s="48"/>
    </row>
    <row r="13" spans="1:20" x14ac:dyDescent="0.25">
      <c r="A13" s="46"/>
      <c r="C13" s="24"/>
      <c r="E13" s="3"/>
      <c r="F13" s="73"/>
      <c r="G13" s="73"/>
      <c r="I13" s="72"/>
      <c r="J13" s="72"/>
      <c r="L13" s="25"/>
      <c r="N13" s="72"/>
      <c r="P13" s="73"/>
      <c r="R13" s="11">
        <f t="shared" si="0"/>
        <v>0</v>
      </c>
      <c r="S13" s="48"/>
    </row>
    <row r="14" spans="1:20" x14ac:dyDescent="0.25">
      <c r="A14" s="46"/>
      <c r="C14" s="24"/>
      <c r="E14" s="3"/>
      <c r="F14" s="73"/>
      <c r="G14" s="73"/>
      <c r="I14" s="72"/>
      <c r="J14" s="72"/>
      <c r="L14" s="25"/>
      <c r="N14" s="72"/>
      <c r="P14" s="73"/>
      <c r="R14" s="11">
        <f t="shared" si="0"/>
        <v>0</v>
      </c>
      <c r="S14" s="48"/>
    </row>
    <row r="15" spans="1:20" x14ac:dyDescent="0.25">
      <c r="A15" s="46"/>
      <c r="C15" s="13"/>
      <c r="E15" s="3"/>
      <c r="F15" s="97"/>
      <c r="G15" s="97"/>
      <c r="I15" s="94"/>
      <c r="J15" s="94"/>
      <c r="L15" s="25"/>
      <c r="N15" s="72"/>
      <c r="P15" s="73"/>
      <c r="R15" s="11">
        <f t="shared" si="0"/>
        <v>0</v>
      </c>
      <c r="S15" s="48"/>
    </row>
    <row r="16" spans="1:20" ht="15.75" thickBot="1" x14ac:dyDescent="0.3">
      <c r="A16" s="46"/>
      <c r="B16" s="14"/>
      <c r="C16" s="19"/>
      <c r="D16" s="14"/>
      <c r="E16" s="20"/>
      <c r="F16" s="99"/>
      <c r="G16" s="99"/>
      <c r="H16" s="14"/>
      <c r="I16" s="98"/>
      <c r="J16" s="98"/>
      <c r="K16" s="14"/>
      <c r="L16" s="26"/>
      <c r="M16" s="14"/>
      <c r="N16" s="74"/>
      <c r="O16" s="14"/>
      <c r="P16" s="75"/>
      <c r="Q16" s="14"/>
      <c r="R16" s="15">
        <f t="shared" si="0"/>
        <v>0</v>
      </c>
      <c r="S16" s="48"/>
    </row>
    <row r="17" spans="1:19" ht="15.75" thickTop="1" x14ac:dyDescent="0.25">
      <c r="A17" s="46"/>
      <c r="C17" s="13" t="s">
        <v>104</v>
      </c>
      <c r="E17" s="3"/>
      <c r="F17" s="97"/>
      <c r="G17" s="97"/>
      <c r="I17" s="94"/>
      <c r="J17" s="94"/>
      <c r="L17" s="17"/>
      <c r="N17" s="72"/>
      <c r="P17" s="73"/>
      <c r="R17" s="11">
        <f>IF(N17=" ",0,N17*P17)</f>
        <v>0</v>
      </c>
      <c r="S17" s="48"/>
    </row>
    <row r="18" spans="1:19" x14ac:dyDescent="0.25">
      <c r="A18" s="46"/>
      <c r="C18" s="24"/>
      <c r="E18" s="3"/>
      <c r="F18" s="97"/>
      <c r="G18" s="97"/>
      <c r="I18" s="94"/>
      <c r="J18" s="94"/>
      <c r="L18" s="18"/>
      <c r="N18" s="72"/>
      <c r="P18" s="73"/>
      <c r="R18" s="11">
        <f t="shared" ref="R18:R26" si="1">IF(N18=" ",0,N18*P18)</f>
        <v>0</v>
      </c>
      <c r="S18" s="48"/>
    </row>
    <row r="19" spans="1:19" x14ac:dyDescent="0.25">
      <c r="A19" s="46"/>
      <c r="C19" s="13"/>
      <c r="E19" s="3"/>
      <c r="F19" s="97"/>
      <c r="G19" s="97"/>
      <c r="I19" s="94"/>
      <c r="J19" s="94"/>
      <c r="L19" s="18"/>
      <c r="N19" s="72"/>
      <c r="P19" s="73"/>
      <c r="R19" s="11">
        <f t="shared" si="1"/>
        <v>0</v>
      </c>
      <c r="S19" s="48"/>
    </row>
    <row r="20" spans="1:19" ht="15.75" thickBot="1" x14ac:dyDescent="0.3">
      <c r="A20" s="46"/>
      <c r="B20" s="14"/>
      <c r="C20" s="19"/>
      <c r="D20" s="14"/>
      <c r="E20" s="20"/>
      <c r="F20" s="99"/>
      <c r="G20" s="99"/>
      <c r="H20" s="14"/>
      <c r="I20" s="98"/>
      <c r="J20" s="98"/>
      <c r="K20" s="14"/>
      <c r="L20" s="16"/>
      <c r="M20" s="14"/>
      <c r="N20" s="74"/>
      <c r="O20" s="14"/>
      <c r="P20" s="75"/>
      <c r="Q20" s="14"/>
      <c r="R20" s="15">
        <f t="shared" si="1"/>
        <v>0</v>
      </c>
      <c r="S20" s="48"/>
    </row>
    <row r="21" spans="1:19" ht="15.75" thickTop="1" x14ac:dyDescent="0.25">
      <c r="A21" s="46"/>
      <c r="C21" s="13" t="s">
        <v>105</v>
      </c>
      <c r="E21" s="3"/>
      <c r="F21" s="97"/>
      <c r="G21" s="97"/>
      <c r="I21" s="94"/>
      <c r="J21" s="94"/>
      <c r="L21" s="17"/>
      <c r="N21" s="72"/>
      <c r="P21" s="73"/>
      <c r="R21" s="11">
        <f t="shared" si="1"/>
        <v>0</v>
      </c>
      <c r="S21" s="48"/>
    </row>
    <row r="22" spans="1:19" ht="15.75" thickBot="1" x14ac:dyDescent="0.3">
      <c r="A22" s="46"/>
      <c r="B22" s="14"/>
      <c r="C22" s="23"/>
      <c r="D22" s="14"/>
      <c r="E22" s="14"/>
      <c r="F22" s="99"/>
      <c r="G22" s="99"/>
      <c r="H22" s="14"/>
      <c r="I22" s="98"/>
      <c r="J22" s="98"/>
      <c r="K22" s="14"/>
      <c r="L22" s="16"/>
      <c r="M22" s="14"/>
      <c r="N22" s="74"/>
      <c r="O22" s="14"/>
      <c r="P22" s="75"/>
      <c r="Q22" s="14"/>
      <c r="R22" s="15">
        <f t="shared" si="1"/>
        <v>0</v>
      </c>
      <c r="S22" s="48"/>
    </row>
    <row r="23" spans="1:19" ht="15.75" thickTop="1" x14ac:dyDescent="0.25">
      <c r="A23" s="46"/>
      <c r="C23" s="13" t="s">
        <v>106</v>
      </c>
      <c r="E23" s="3"/>
      <c r="F23" s="97"/>
      <c r="G23" s="97"/>
      <c r="I23" s="94"/>
      <c r="J23" s="94"/>
      <c r="L23" s="25"/>
      <c r="N23" s="72"/>
      <c r="P23" s="73"/>
      <c r="R23" s="11">
        <f t="shared" si="1"/>
        <v>0</v>
      </c>
      <c r="S23" s="48"/>
    </row>
    <row r="24" spans="1:19" x14ac:dyDescent="0.25">
      <c r="A24" s="46"/>
      <c r="C24" s="24"/>
      <c r="E24" s="3"/>
      <c r="F24" s="97"/>
      <c r="G24" s="97"/>
      <c r="I24" s="94"/>
      <c r="J24" s="94"/>
      <c r="L24" s="25"/>
      <c r="N24" s="72"/>
      <c r="P24" s="73"/>
      <c r="R24" s="11">
        <f t="shared" si="1"/>
        <v>0</v>
      </c>
      <c r="S24" s="48"/>
    </row>
    <row r="25" spans="1:19" x14ac:dyDescent="0.25">
      <c r="A25" s="46"/>
      <c r="C25" s="24"/>
      <c r="E25" s="3"/>
      <c r="F25" s="97"/>
      <c r="G25" s="97"/>
      <c r="I25" s="94"/>
      <c r="J25" s="94"/>
      <c r="L25" s="25"/>
      <c r="N25" s="72"/>
      <c r="P25" s="73"/>
      <c r="R25" s="11">
        <f t="shared" si="1"/>
        <v>0</v>
      </c>
      <c r="S25" s="48"/>
    </row>
    <row r="26" spans="1:19" ht="15.75" thickBot="1" x14ac:dyDescent="0.3">
      <c r="A26" s="46"/>
      <c r="B26" s="14"/>
      <c r="C26" s="23"/>
      <c r="D26" s="14"/>
      <c r="E26" s="21"/>
      <c r="F26" s="99"/>
      <c r="G26" s="99"/>
      <c r="H26" s="14"/>
      <c r="I26" s="95"/>
      <c r="J26" s="95"/>
      <c r="K26" s="14"/>
      <c r="L26" s="26"/>
      <c r="M26" s="14"/>
      <c r="N26" s="74"/>
      <c r="O26" s="14"/>
      <c r="P26" s="75"/>
      <c r="Q26" s="14"/>
      <c r="R26" s="15">
        <f t="shared" si="1"/>
        <v>0</v>
      </c>
      <c r="S26" s="48"/>
    </row>
    <row r="27" spans="1:19" ht="15.75" thickTop="1" x14ac:dyDescent="0.25">
      <c r="A27" s="46"/>
      <c r="C27" s="2" t="s">
        <v>107</v>
      </c>
      <c r="E27" s="3"/>
      <c r="F27" s="100"/>
      <c r="G27" s="100"/>
      <c r="H27" s="22"/>
      <c r="I27" s="101"/>
      <c r="J27" s="101"/>
      <c r="K27" s="22"/>
      <c r="L27" s="27"/>
      <c r="M27" s="22"/>
      <c r="N27" s="72"/>
      <c r="P27" s="73"/>
      <c r="R27" s="11">
        <f t="shared" ref="R27:R28" si="2">IF(N27=" ",0,N27*P27)</f>
        <v>0</v>
      </c>
      <c r="S27" s="48"/>
    </row>
    <row r="28" spans="1:19" x14ac:dyDescent="0.25">
      <c r="A28" s="46"/>
      <c r="C28" s="24"/>
      <c r="E28" s="3"/>
      <c r="F28" s="97"/>
      <c r="G28" s="97"/>
      <c r="I28" s="94"/>
      <c r="J28" s="94"/>
      <c r="L28" s="25"/>
      <c r="N28" s="72"/>
      <c r="P28" s="73"/>
      <c r="R28" s="11">
        <f t="shared" si="2"/>
        <v>0</v>
      </c>
      <c r="S28" s="48"/>
    </row>
    <row r="29" spans="1:19" x14ac:dyDescent="0.25">
      <c r="A29" s="46"/>
      <c r="C29" s="24"/>
      <c r="E29" s="3"/>
      <c r="F29" s="97"/>
      <c r="G29" s="97"/>
      <c r="I29" s="94"/>
      <c r="J29" s="94"/>
      <c r="L29" s="25"/>
      <c r="N29" s="72"/>
      <c r="P29" s="73"/>
      <c r="R29" s="11">
        <f t="shared" ref="R29:R31" si="3">IF(N29=" ",0,N29*P29)</f>
        <v>0</v>
      </c>
      <c r="S29" s="48"/>
    </row>
    <row r="30" spans="1:19" x14ac:dyDescent="0.25">
      <c r="A30" s="46"/>
      <c r="C30" s="24"/>
      <c r="E30" s="3"/>
      <c r="F30" s="97"/>
      <c r="G30" s="97"/>
      <c r="I30" s="94"/>
      <c r="J30" s="94"/>
      <c r="L30" s="25"/>
      <c r="N30" s="72"/>
      <c r="P30" s="73"/>
      <c r="R30" s="11">
        <f t="shared" si="3"/>
        <v>0</v>
      </c>
      <c r="S30" s="48"/>
    </row>
    <row r="31" spans="1:19" ht="15.75" thickBot="1" x14ac:dyDescent="0.3">
      <c r="A31" s="46"/>
      <c r="B31" s="14"/>
      <c r="C31" s="14"/>
      <c r="D31" s="14"/>
      <c r="E31" s="20"/>
      <c r="F31" s="99"/>
      <c r="G31" s="99"/>
      <c r="H31" s="14"/>
      <c r="I31" s="98"/>
      <c r="J31" s="98"/>
      <c r="K31" s="14"/>
      <c r="L31" s="26"/>
      <c r="M31" s="14"/>
      <c r="N31" s="74"/>
      <c r="O31" s="14"/>
      <c r="P31" s="75"/>
      <c r="Q31" s="14"/>
      <c r="R31" s="15">
        <f t="shared" si="3"/>
        <v>0</v>
      </c>
      <c r="S31" s="48"/>
    </row>
    <row r="32" spans="1:19" ht="15.75" thickTop="1" x14ac:dyDescent="0.25">
      <c r="A32" s="46"/>
      <c r="P32" s="49"/>
      <c r="Q32" s="56" t="s">
        <v>108</v>
      </c>
      <c r="R32" s="40">
        <f>SUM(R11:R31)</f>
        <v>0</v>
      </c>
      <c r="S32" s="48"/>
    </row>
    <row r="33" spans="1:19" x14ac:dyDescent="0.25">
      <c r="A33" s="46"/>
      <c r="B33" s="70">
        <f>B10+1</f>
        <v>27</v>
      </c>
      <c r="C33" s="49" t="s">
        <v>109</v>
      </c>
      <c r="F33" s="3" t="s">
        <v>110</v>
      </c>
      <c r="G33" s="73"/>
      <c r="I33" s="56" t="s">
        <v>111</v>
      </c>
      <c r="J33" s="37"/>
      <c r="M33" s="3" t="s">
        <v>112</v>
      </c>
      <c r="N33" s="28"/>
      <c r="S33" s="48"/>
    </row>
    <row r="34" spans="1:19" x14ac:dyDescent="0.25">
      <c r="A34" s="46"/>
      <c r="B34" s="70">
        <f>B33+1</f>
        <v>28</v>
      </c>
      <c r="C34" s="49" t="s">
        <v>113</v>
      </c>
      <c r="F34" s="3" t="s">
        <v>110</v>
      </c>
      <c r="G34" s="73"/>
      <c r="I34" s="56" t="s">
        <v>111</v>
      </c>
      <c r="J34" s="37"/>
      <c r="M34" s="3" t="s">
        <v>112</v>
      </c>
      <c r="N34" s="28"/>
      <c r="Q34" s="3" t="s">
        <v>114</v>
      </c>
      <c r="R34" s="72"/>
      <c r="S34" s="48"/>
    </row>
    <row r="35" spans="1:19" x14ac:dyDescent="0.25">
      <c r="A35" s="46"/>
      <c r="B35" s="70">
        <f>B34+1</f>
        <v>29</v>
      </c>
      <c r="C35" s="49" t="s">
        <v>115</v>
      </c>
      <c r="F35" s="3" t="s">
        <v>116</v>
      </c>
      <c r="G35" s="73"/>
      <c r="I35" s="3" t="s">
        <v>117</v>
      </c>
      <c r="J35" s="29"/>
      <c r="M35" s="3" t="s">
        <v>118</v>
      </c>
      <c r="N35" s="30"/>
      <c r="Q35" s="3" t="s">
        <v>119</v>
      </c>
      <c r="R35" s="72"/>
      <c r="S35" s="48"/>
    </row>
    <row r="36" spans="1:19" x14ac:dyDescent="0.25">
      <c r="A36" s="46"/>
      <c r="F36" s="3" t="s">
        <v>120</v>
      </c>
      <c r="G36" s="28"/>
      <c r="I36" s="3" t="s">
        <v>12</v>
      </c>
      <c r="J36" s="73"/>
      <c r="M36" s="3" t="s">
        <v>29</v>
      </c>
      <c r="N36" s="25"/>
      <c r="Q36" s="56" t="s">
        <v>111</v>
      </c>
      <c r="R36" s="12">
        <f>N35*J36*N36</f>
        <v>0</v>
      </c>
      <c r="S36" s="48"/>
    </row>
    <row r="37" spans="1:19" x14ac:dyDescent="0.25">
      <c r="A37" s="46"/>
      <c r="F37" s="3" t="s">
        <v>121</v>
      </c>
      <c r="G37" s="73"/>
      <c r="I37" s="3" t="s">
        <v>117</v>
      </c>
      <c r="J37" s="29"/>
      <c r="M37" s="3" t="s">
        <v>118</v>
      </c>
      <c r="N37" s="30"/>
      <c r="Q37" s="3" t="s">
        <v>119</v>
      </c>
      <c r="R37" s="72"/>
      <c r="S37" s="48"/>
    </row>
    <row r="38" spans="1:19" ht="15.75" thickBot="1" x14ac:dyDescent="0.3">
      <c r="A38" s="46"/>
      <c r="F38" s="3" t="s">
        <v>120</v>
      </c>
      <c r="G38" s="28"/>
      <c r="I38" s="3" t="s">
        <v>12</v>
      </c>
      <c r="J38" s="73"/>
      <c r="M38" s="3" t="s">
        <v>29</v>
      </c>
      <c r="N38" s="25"/>
      <c r="Q38" s="56" t="s">
        <v>111</v>
      </c>
      <c r="R38" s="12">
        <f>N37*J38*N38</f>
        <v>0</v>
      </c>
      <c r="S38" s="48"/>
    </row>
    <row r="39" spans="1:19" ht="15.75" thickTop="1" x14ac:dyDescent="0.25">
      <c r="A39" s="46"/>
      <c r="C39" s="57" t="s">
        <v>122</v>
      </c>
      <c r="Q39" s="56" t="s">
        <v>123</v>
      </c>
      <c r="R39" s="39">
        <f>R36+R38</f>
        <v>0</v>
      </c>
      <c r="S39" s="48"/>
    </row>
    <row r="40" spans="1:19" x14ac:dyDescent="0.25">
      <c r="A40" s="46"/>
      <c r="R40" s="58"/>
      <c r="S40" s="48"/>
    </row>
    <row r="41" spans="1:19" x14ac:dyDescent="0.25">
      <c r="A41" s="46"/>
      <c r="B41" s="70">
        <f>B35+1</f>
        <v>30</v>
      </c>
      <c r="C41" s="49" t="s">
        <v>14</v>
      </c>
      <c r="G41" s="97"/>
      <c r="H41" s="97"/>
      <c r="I41" s="97"/>
      <c r="J41" s="97"/>
      <c r="M41" s="3" t="s">
        <v>124</v>
      </c>
      <c r="N41" s="31"/>
      <c r="Q41" s="56" t="s">
        <v>111</v>
      </c>
      <c r="R41" s="38"/>
      <c r="S41" s="48"/>
    </row>
    <row r="42" spans="1:19" x14ac:dyDescent="0.25">
      <c r="A42" s="46"/>
      <c r="G42" s="6"/>
      <c r="H42" s="6"/>
      <c r="I42" s="6"/>
      <c r="J42" s="6"/>
      <c r="M42" s="3"/>
      <c r="Q42" s="56"/>
      <c r="R42" s="8"/>
      <c r="S42" s="48"/>
    </row>
    <row r="43" spans="1:19" x14ac:dyDescent="0.25">
      <c r="A43" s="46"/>
      <c r="B43" s="53"/>
      <c r="R43" s="50" t="s">
        <v>46</v>
      </c>
      <c r="S43" s="48"/>
    </row>
    <row r="44" spans="1:19" x14ac:dyDescent="0.25">
      <c r="A44" s="54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2"/>
    </row>
    <row r="46" spans="1:19" x14ac:dyDescent="0.25">
      <c r="D46" s="35"/>
      <c r="E46" s="33" t="s">
        <v>125</v>
      </c>
    </row>
    <row r="47" spans="1:19" x14ac:dyDescent="0.25">
      <c r="D47" s="41"/>
      <c r="E47" s="33" t="s">
        <v>126</v>
      </c>
    </row>
    <row r="48" spans="1:19" x14ac:dyDescent="0.25">
      <c r="D48" s="32"/>
      <c r="E48" s="33" t="s">
        <v>127</v>
      </c>
    </row>
    <row r="49" spans="4:5" x14ac:dyDescent="0.25">
      <c r="D49" s="34"/>
      <c r="E49" s="33" t="s">
        <v>48</v>
      </c>
    </row>
  </sheetData>
  <mergeCells count="45">
    <mergeCell ref="F28:G28"/>
    <mergeCell ref="I28:J28"/>
    <mergeCell ref="F31:G31"/>
    <mergeCell ref="I31:J31"/>
    <mergeCell ref="F29:G29"/>
    <mergeCell ref="I29:J29"/>
    <mergeCell ref="F30:G30"/>
    <mergeCell ref="I30:J30"/>
    <mergeCell ref="E6:G6"/>
    <mergeCell ref="E7:G7"/>
    <mergeCell ref="E8:G8"/>
    <mergeCell ref="E5:G5"/>
    <mergeCell ref="F11:G11"/>
    <mergeCell ref="F16:G16"/>
    <mergeCell ref="I15:J15"/>
    <mergeCell ref="G41:J41"/>
    <mergeCell ref="F23:G23"/>
    <mergeCell ref="F26:G26"/>
    <mergeCell ref="I19:J19"/>
    <mergeCell ref="I20:J20"/>
    <mergeCell ref="I21:J21"/>
    <mergeCell ref="F17:G17"/>
    <mergeCell ref="F19:G19"/>
    <mergeCell ref="F20:G20"/>
    <mergeCell ref="F21:G21"/>
    <mergeCell ref="F22:G22"/>
    <mergeCell ref="I22:J22"/>
    <mergeCell ref="F27:G27"/>
    <mergeCell ref="I27:J27"/>
    <mergeCell ref="I23:J23"/>
    <mergeCell ref="I26:J26"/>
    <mergeCell ref="F10:G10"/>
    <mergeCell ref="I10:J10"/>
    <mergeCell ref="F18:G18"/>
    <mergeCell ref="F24:G24"/>
    <mergeCell ref="I24:J24"/>
    <mergeCell ref="F25:G25"/>
    <mergeCell ref="I25:J25"/>
    <mergeCell ref="I11:J11"/>
    <mergeCell ref="I12:J12"/>
    <mergeCell ref="I16:J16"/>
    <mergeCell ref="I17:J17"/>
    <mergeCell ref="I18:J18"/>
    <mergeCell ref="F12:G12"/>
    <mergeCell ref="F15:G15"/>
  </mergeCells>
  <dataValidations count="1">
    <dataValidation type="list" allowBlank="1" showInputMessage="1" showErrorMessage="1" sqref="N41:N42" xr:uid="{00000000-0002-0000-0100-000000000000}">
      <formula1>"No, Yes"</formula1>
    </dataValidation>
  </dataValidations>
  <pageMargins left="0.7" right="0.7" top="0.75" bottom="0.75" header="0.3" footer="0.3"/>
  <pageSetup scale="77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38F3FB978FA46AC457F87206E8ED5" ma:contentTypeVersion="14" ma:contentTypeDescription="Create a new document." ma:contentTypeScope="" ma:versionID="422498a926ff602b629b686a88df0269">
  <xsd:schema xmlns:xsd="http://www.w3.org/2001/XMLSchema" xmlns:xs="http://www.w3.org/2001/XMLSchema" xmlns:p="http://schemas.microsoft.com/office/2006/metadata/properties" xmlns:ns2="8b56283f-da65-496a-956a-9896ddfb4d98" xmlns:ns3="6a0137ef-43db-44e2-8172-8d49436d4293" targetNamespace="http://schemas.microsoft.com/office/2006/metadata/properties" ma:root="true" ma:fieldsID="72d0732fd23691de7371f841ff952ee0" ns2:_="" ns3:_="">
    <xsd:import namespace="8b56283f-da65-496a-956a-9896ddfb4d98"/>
    <xsd:import namespace="6a0137ef-43db-44e2-8172-8d49436d4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6283f-da65-496a-956a-9896ddfb4d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bd78e09-cdd0-4bed-bc78-ccf9ccc937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137ef-43db-44e2-8172-8d49436d429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673e82c-741f-4353-b11f-887ce4b53f1c}" ma:internalName="TaxCatchAll" ma:showField="CatchAllData" ma:web="6a0137ef-43db-44e2-8172-8d49436d4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0137ef-43db-44e2-8172-8d49436d4293" xsi:nil="true"/>
    <lcf76f155ced4ddcb4097134ff3c332f xmlns="8b56283f-da65-496a-956a-9896ddfb4d9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91D713-A593-45B0-9812-3FA0693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56283f-da65-496a-956a-9896ddfb4d98"/>
    <ds:schemaRef ds:uri="6a0137ef-43db-44e2-8172-8d49436d4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62115-78FA-4BC6-BB06-EBFEED2E68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848401-B976-4CCC-AE8D-E335B4F51FD1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a0137ef-43db-44e2-8172-8d49436d4293"/>
    <ds:schemaRef ds:uri="8b56283f-da65-496a-956a-9896ddfb4d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Critical Pick</vt:lpstr>
      <vt:lpstr>Setup Requirements</vt:lpstr>
      <vt:lpstr>Hoisted Weight</vt:lpstr>
      <vt:lpstr>'Critical Pick'!Print_Area</vt:lpstr>
      <vt:lpstr>'Hoisted Weight'!Print_Area</vt:lpstr>
      <vt:lpstr>'Setup Requirements'!Print_Area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Critical Pick Worksheet</dc:title>
  <dc:subject/>
  <dc:creator>JGROGERSON</dc:creator>
  <cp:keywords/>
  <dc:description/>
  <cp:lastModifiedBy>Eckert, Caitlin</cp:lastModifiedBy>
  <cp:revision/>
  <dcterms:created xsi:type="dcterms:W3CDTF">2002-02-06T22:58:26Z</dcterms:created>
  <dcterms:modified xsi:type="dcterms:W3CDTF">2023-10-17T21:21:52Z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0x01010028138F3FB978FA46AC457F87206E8ED5</vt:lpwstr>
  </property>
  <property fmtid="{D5CDD505-2E9C-101B-9397-08002B2CF9AE}" pid="3" name="WorkflowCreationPath">
    <vt:lpwstr>86c7419f-fc7f-4350-8f2b-59d474af114c,4;86c7419f-fc7f-4350-8f2b-59d474af114c,4;86c7419f-fc7f-4350-8f2b-59d474af114c,4;86c7419f-fc7f-4350-8f2b-59d474af114c,4;86c7419f-fc7f-4350-8f2b-59d474af114c,4;86c7419f-fc7f-4350-8f2b-59d474af114c,4;86c7419f-fc7f-4350-8f</vt:lpwstr>
  </property>
  <property fmtid="{D5CDD505-2E9C-101B-9397-08002B2CF9AE}" pid="4" name="Walsh Works Wiki Document Priority Rating">
    <vt:lpwstr/>
  </property>
  <property fmtid="{D5CDD505-2E9C-101B-9397-08002B2CF9AE}" pid="5" name="_ExtendedDescription">
    <vt:lpwstr/>
  </property>
  <property fmtid="{D5CDD505-2E9C-101B-9397-08002B2CF9AE}" pid="6" name="MediaServiceImageTags">
    <vt:lpwstr/>
  </property>
</Properties>
</file>